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filterPrivacy="1" codeName="ThisWorkbook"/>
  <xr:revisionPtr revIDLastSave="0" documentId="13_ncr:1_{E75A01DE-31A6-1D40-91D3-86D654EA0ED7}" xr6:coauthVersionLast="47" xr6:coauthVersionMax="47" xr10:uidLastSave="{00000000-0000-0000-0000-000000000000}"/>
  <bookViews>
    <workbookView xWindow="0" yWindow="740" windowWidth="29040" windowHeight="15720" tabRatio="736" xr2:uid="{00000000-000D-0000-FFFF-FFFF00000000}"/>
  </bookViews>
  <sheets>
    <sheet name="Template change history" sheetId="13" r:id="rId1"/>
    <sheet name="Version history" sheetId="14" r:id="rId2"/>
    <sheet name="Project overview" sheetId="8" r:id="rId3"/>
    <sheet name="Contextual risk" sheetId="17" r:id="rId4"/>
    <sheet name="Data risk" sheetId="12" r:id="rId5"/>
    <sheet name="Contractual and IT risk" sheetId="15" r:id="rId6"/>
    <sheet name="Project risk profile" sheetId="18" r:id="rId7"/>
  </sheets>
  <definedNames>
    <definedName name="_xlnm._FilterDatabase" localSheetId="3" hidden="1">'Contextual risk'!$A$10:$K$27</definedName>
    <definedName name="_ftn1" localSheetId="3">'Contextual risk'!#REF!</definedName>
    <definedName name="_ftn1" localSheetId="5">'Contractual and IT risk'!#REF!</definedName>
    <definedName name="_ftnref1" localSheetId="3">'Contextual risk'!#REF!</definedName>
    <definedName name="_ftnref1" localSheetId="5">'Contractual and IT risk'!#REF!</definedName>
    <definedName name="_xlnm.Print_Area" localSheetId="3">'Contextual risk'!$A$1:$K$27</definedName>
    <definedName name="_xlnm.Print_Area" localSheetId="5">'Contractual and IT risk'!$A$1:$K$30</definedName>
    <definedName name="_xlnm.Print_Area" localSheetId="4">'Data risk'!$A$1:$L$91</definedName>
    <definedName name="_xlnm.Print_Area" localSheetId="2">'Project overview'!$A$1:$E$25</definedName>
    <definedName name="_xlnm.Print_Area" localSheetId="6">'Project risk profile'!$B$1:$J$17</definedName>
    <definedName name="_xlnm.Print_Area" localSheetId="0">'Template change history'!$A$1:$D$19</definedName>
    <definedName name="_xlnm.Print_Area" localSheetId="1">'Version history'!$A$1:$D$17</definedName>
    <definedName name="useMultimedia" localSheetId="1">'Version history'!#REF!</definedName>
    <definedName name="useMultimedia">'Project overview'!$C$12</definedName>
    <definedName name="useOmicsData" localSheetId="1">'Version history'!#REF!</definedName>
    <definedName name="useOmicsData">'Project overview'!$C$11</definedName>
    <definedName name="useStructuredData" localSheetId="1">'Version history'!#REF!</definedName>
    <definedName name="useStructuredData">'Project overview'!$C$9</definedName>
    <definedName name="useUnStructuredData" localSheetId="1">'Version history'!#REF!</definedName>
    <definedName name="useUnStructuredData">'Project overview'!$C$10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8" l="1"/>
  <c r="J27" i="12"/>
  <c r="J32" i="12"/>
  <c r="J9" i="12"/>
  <c r="G87" i="12"/>
  <c r="C9" i="18" s="1"/>
  <c r="G63" i="12"/>
  <c r="C7" i="18" s="1"/>
  <c r="J28" i="17"/>
  <c r="J18" i="17"/>
  <c r="J14" i="17"/>
  <c r="J25" i="17"/>
  <c r="G29" i="17"/>
  <c r="J22" i="17"/>
  <c r="J11" i="17"/>
  <c r="G9" i="17"/>
  <c r="J6" i="17"/>
  <c r="G24" i="15"/>
  <c r="J15" i="12"/>
  <c r="J83" i="12"/>
  <c r="J82" i="12" s="1"/>
  <c r="E8" i="18" s="1"/>
  <c r="F60" i="12"/>
  <c r="F57" i="12"/>
  <c r="J37" i="12"/>
  <c r="J18" i="12"/>
  <c r="J12" i="12"/>
  <c r="J88" i="12"/>
  <c r="J87" i="12" s="1"/>
  <c r="E9" i="18" s="1"/>
  <c r="G55" i="12" l="1"/>
  <c r="C6" i="18" s="1"/>
  <c r="J3" i="17"/>
  <c r="E3" i="18" s="1"/>
  <c r="H3" i="17"/>
  <c r="C3" i="18" s="1"/>
  <c r="J21" i="12"/>
  <c r="J6" i="12"/>
  <c r="F8" i="12"/>
  <c r="G7" i="15"/>
  <c r="J28" i="15"/>
  <c r="J26" i="15"/>
  <c r="J21" i="15"/>
  <c r="G25" i="15"/>
  <c r="J16" i="15" l="1"/>
  <c r="J18" i="15"/>
  <c r="J14" i="15"/>
  <c r="J12" i="15"/>
  <c r="J10" i="15"/>
  <c r="J8" i="15"/>
  <c r="J6" i="15"/>
  <c r="H3" i="15" l="1"/>
  <c r="C10" i="18" s="1"/>
  <c r="F86" i="12"/>
  <c r="G82" i="12" s="1"/>
  <c r="C8" i="18" s="1"/>
  <c r="J59" i="12"/>
  <c r="J3" i="15" l="1"/>
  <c r="J52" i="12"/>
  <c r="J49" i="12"/>
  <c r="F48" i="12"/>
  <c r="J43" i="12"/>
  <c r="F14" i="12"/>
  <c r="F11" i="12"/>
  <c r="G5" i="12" s="1"/>
  <c r="C5" i="18" s="1"/>
  <c r="C12" i="18" s="1"/>
  <c r="D25" i="8"/>
  <c r="E10" i="18" l="1"/>
  <c r="D24" i="8"/>
  <c r="D23" i="8"/>
  <c r="D12" i="8"/>
  <c r="D11" i="8"/>
  <c r="J41" i="12"/>
  <c r="J5" i="12" s="1"/>
  <c r="E5" i="18" l="1"/>
  <c r="J79" i="12"/>
  <c r="J76" i="12"/>
  <c r="J73" i="12"/>
  <c r="J70" i="12"/>
  <c r="J67" i="12"/>
  <c r="J64" i="12"/>
  <c r="J56" i="12"/>
  <c r="J55" i="12" s="1"/>
  <c r="E6" i="18" s="1"/>
  <c r="D14" i="8"/>
  <c r="D13" i="8"/>
  <c r="J63" i="12" l="1"/>
  <c r="E7" i="18" s="1"/>
  <c r="E12" i="18" s="1"/>
  <c r="G3" i="12"/>
  <c r="D10" i="8"/>
  <c r="J3" i="12" l="1"/>
  <c r="D15"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00000000-0006-0000-0200-000001000000}">
      <text>
        <r>
          <rPr>
            <b/>
            <sz val="10"/>
            <color indexed="81"/>
            <rFont val="Arial"/>
            <family val="2"/>
          </rPr>
          <t>Additional information:</t>
        </r>
        <r>
          <rPr>
            <sz val="10"/>
            <color indexed="81"/>
            <rFont val="Arial"/>
            <family val="2"/>
          </rPr>
          <t xml:space="preserve"> For easy reference to a specific project we recommend to include a project abbreviation (optional).</t>
        </r>
      </text>
    </comment>
    <comment ref="A6" authorId="0" shapeId="0" xr:uid="{00000000-0006-0000-0200-000002000000}">
      <text>
        <r>
          <rPr>
            <b/>
            <sz val="10"/>
            <color theme="1"/>
            <rFont val="Arial"/>
            <family val="2"/>
          </rPr>
          <t>Additional information:</t>
        </r>
        <r>
          <rPr>
            <sz val="10"/>
            <color theme="1"/>
            <rFont val="Arial"/>
            <family val="2"/>
          </rPr>
          <t xml:space="preserve"> If it exists, please reference here the study protocol name, date and version. The same apply to providing a link to master project documents provided that institution policy allows it (Optional).</t>
        </r>
      </text>
    </comment>
    <comment ref="A14" authorId="0" shapeId="0" xr:uid="{00000000-0006-0000-0200-000003000000}">
      <text>
        <r>
          <rPr>
            <b/>
            <sz val="9"/>
            <color indexed="81"/>
            <rFont val="Tahoma"/>
            <family val="2"/>
          </rPr>
          <t xml:space="preserve">Additional comment: </t>
        </r>
        <r>
          <rPr>
            <sz val="9"/>
            <color indexed="81"/>
            <rFont val="Tahoma"/>
            <family val="2"/>
          </rPr>
          <t>DICOM may not only contain image, video or audio. It may also contain information (in xml format) produced, for example, by an ECG</t>
        </r>
      </text>
    </comment>
    <comment ref="A24" authorId="0" shapeId="0" xr:uid="{00000000-0006-0000-0200-000004000000}">
      <text>
        <r>
          <rPr>
            <sz val="11"/>
            <color theme="1"/>
            <rFont val="Calibri"/>
            <family val="2"/>
            <scheme val="minor"/>
          </rPr>
          <t>Additional information: If the answer is yes, additional measures than those specified in tab "Contextual measures" and "Data" are recommended to be taken. Releasing the data set as open data has to be explicitly mentioned in the study protocol submitted for ethics approval. Think about data is anonymized, meta data and where you wish to deposit it.</t>
        </r>
      </text>
    </comment>
    <comment ref="A25" authorId="0" shapeId="0" xr:uid="{00000000-0006-0000-0200-000005000000}">
      <text>
        <r>
          <rPr>
            <sz val="11"/>
            <color theme="1"/>
            <rFont val="Calibri"/>
            <family val="2"/>
            <scheme val="minor"/>
          </rPr>
          <t>Additional information: If the answer is yes, additional measures than those specified in tab "Contextual measures" and "Data" are recommended to be taken. 
Making the dataset available for third parties containing personal data requires some further requirements being fullfilled, e.g. legal agreement with third parties. A proper secure location to store the dataset with personal data is obligatory.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3" authorId="0" shapeId="0" xr:uid="{00000000-0006-0000-0300-000001000000}">
      <text>
        <r>
          <rPr>
            <b/>
            <sz val="10"/>
            <color rgb="FF000000"/>
            <rFont val="Arial"/>
            <family val="2"/>
          </rPr>
          <t xml:space="preserve">Additional information: </t>
        </r>
        <r>
          <rPr>
            <sz val="10"/>
            <color rgb="FF000000"/>
            <rFont val="Arial"/>
            <family val="2"/>
          </rPr>
          <t>The number of high risk answers summarizes answers associated with a risk level of 3, such as sending data outside of Switzerland without safeguards or using a private laptop.</t>
        </r>
      </text>
    </comment>
    <comment ref="B6" authorId="0" shapeId="0" xr:uid="{00000000-0006-0000-0300-000002000000}">
      <text>
        <r>
          <rPr>
            <b/>
            <sz val="9"/>
            <color rgb="FF000000"/>
            <rFont val="Tahoma"/>
            <family val="2"/>
          </rPr>
          <t>Additional information: 
Please select multiple answers, if needed.</t>
        </r>
        <r>
          <rPr>
            <sz val="9"/>
            <color rgb="FF000000"/>
            <rFont val="Tahoma"/>
            <family val="2"/>
          </rPr>
          <t xml:space="preserve">
For adequate safeguards please refer to the Federal Act
on Data Protection (FADP) Art 16:
https://www.fedlex.admin.ch/eli/cc/2022/491/en
and to the Federal Data Protection and Information Commissioner (FDPIC):https://www.edoeb.admin.ch/edoeb/en/home/datenschutz/arbeit_wirtschaft/datenuebermittlung_ausland.html
Please see list of countries with sufficient data protection:
https://www.fedlex.admin.ch/eli/cc/2022/568/de#annex_1</t>
        </r>
      </text>
    </comment>
    <comment ref="D7" authorId="0" shapeId="0" xr:uid="{00000000-0006-0000-0300-000003000000}">
      <text>
        <r>
          <rPr>
            <b/>
            <sz val="9"/>
            <color rgb="FF000000"/>
            <rFont val="Tahoma"/>
            <family val="2"/>
          </rPr>
          <t>Autor:</t>
        </r>
        <r>
          <rPr>
            <sz val="9"/>
            <color rgb="FF000000"/>
            <rFont val="Tahoma"/>
            <family val="2"/>
          </rPr>
          <t xml:space="preserve">
(https://www.edoeb.admin.ch/edoeb/en/home/datenschutz/arbeit_wirtschaft/datenuebermittlung_ausland.html)</t>
        </r>
      </text>
    </comment>
    <comment ref="B14" authorId="0" shapeId="0" xr:uid="{00000000-0006-0000-0300-000004000000}">
      <text>
        <r>
          <rPr>
            <b/>
            <sz val="9"/>
            <color indexed="81"/>
            <rFont val="Tahoma"/>
            <family val="2"/>
          </rPr>
          <t>Additional information:</t>
        </r>
        <r>
          <rPr>
            <sz val="9"/>
            <color indexed="81"/>
            <rFont val="Tahoma"/>
            <family val="2"/>
          </rPr>
          <t xml:space="preserve">
Note that this question is related to the impact of data leakage. With a larger dataset, the likelihood of identifying a patient increases compared to a smaller dataset containing only 500 patients.</t>
        </r>
      </text>
    </comment>
    <comment ref="B18" authorId="0" shapeId="0" xr:uid="{00000000-0006-0000-0300-000005000000}">
      <text>
        <r>
          <rPr>
            <b/>
            <sz val="9"/>
            <color indexed="81"/>
            <rFont val="Tahoma"/>
            <family val="2"/>
          </rPr>
          <t>Additional information:</t>
        </r>
        <r>
          <rPr>
            <sz val="9"/>
            <color indexed="81"/>
            <rFont val="Tahoma"/>
            <family val="2"/>
          </rPr>
          <t xml:space="preserve">
Note that datapoints mean each individual information and not variables only. For example: each lab measurement to be included in the dataset</t>
        </r>
      </text>
    </comment>
    <comment ref="B25" authorId="0" shapeId="0" xr:uid="{00000000-0006-0000-0300-000006000000}">
      <text>
        <r>
          <rPr>
            <sz val="11"/>
            <color theme="1"/>
            <rFont val="Calibri"/>
            <family val="2"/>
            <scheme val="minor"/>
          </rPr>
          <t>Additional information:
“In this question, “access” does not refer to data access for de-identification purposes (e.g. access by data engineers/clinical data warehouse)”.</t>
        </r>
      </text>
    </comment>
    <comment ref="B28" authorId="0" shapeId="0" xr:uid="{00000000-0006-0000-0300-000007000000}">
      <text>
        <r>
          <rPr>
            <sz val="11"/>
            <color theme="1"/>
            <rFont val="Calibri"/>
            <family val="2"/>
            <scheme val="minor"/>
          </rPr>
          <t>Additional information:
This question concerns the effective access to the mapping table and not the storage of the mapping table (the "key") that allows re-identification of patients.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G4" authorId="0" shapeId="0" xr:uid="{00000000-0006-0000-0400-000001000000}">
      <text>
        <r>
          <rPr>
            <b/>
            <sz val="10"/>
            <color rgb="FF000000"/>
            <rFont val="Arial"/>
            <family val="2"/>
          </rPr>
          <t xml:space="preserve">Additional information: </t>
        </r>
        <r>
          <rPr>
            <sz val="10"/>
            <color rgb="FF000000"/>
            <rFont val="Arial"/>
            <family val="2"/>
          </rPr>
          <t>Raise attention to this issue and variable to be used in the project proposal and describing the condition explicitly when applying for ethics approval.</t>
        </r>
      </text>
    </comment>
    <comment ref="D10" authorId="0" shapeId="0" xr:uid="{00000000-0006-0000-0400-000002000000}">
      <text>
        <r>
          <rPr>
            <sz val="9"/>
            <color rgb="FF000000"/>
            <rFont val="Tahoma"/>
            <family val="2"/>
          </rPr>
          <t xml:space="preserve">Mapping table available at the site
</t>
        </r>
      </text>
    </comment>
    <comment ref="B21" authorId="0" shapeId="0" xr:uid="{00000000-0006-0000-0400-000003000000}">
      <text>
        <r>
          <rPr>
            <b/>
            <sz val="9"/>
            <color rgb="FF000000"/>
            <rFont val="Tahoma"/>
            <family val="2"/>
          </rPr>
          <t xml:space="preserve">Additional information: </t>
        </r>
        <r>
          <rPr>
            <sz val="9"/>
            <color rgb="FF000000"/>
            <rFont val="Tahoma"/>
            <family val="2"/>
          </rPr>
          <t>If one of those dates is shifted, the date of birth and date of death should be shifted in the same way.</t>
        </r>
      </text>
    </comment>
    <comment ref="D42" authorId="0" shapeId="0" xr:uid="{00000000-0006-0000-0400-000004000000}">
      <text>
        <r>
          <rPr>
            <b/>
            <sz val="9"/>
            <color rgb="FF000000"/>
            <rFont val="Tahoma"/>
            <family val="2"/>
          </rPr>
          <t xml:space="preserve">Additional information: </t>
        </r>
        <r>
          <rPr>
            <sz val="9"/>
            <color rgb="FF000000"/>
            <rFont val="Tahoma"/>
            <family val="2"/>
          </rPr>
          <t xml:space="preserve">Replacing a profession by a random one should be made if the profession is by itself identifying the data subject (e.g., prime minister or similar positions)
</t>
        </r>
      </text>
    </comment>
    <comment ref="A63" authorId="0" shapeId="0" xr:uid="{00000000-0006-0000-0400-000005000000}">
      <text>
        <r>
          <rPr>
            <b/>
            <sz val="10"/>
            <color rgb="FF000000"/>
            <rFont val="Tahoma"/>
            <family val="2"/>
          </rPr>
          <t>Autor:</t>
        </r>
        <r>
          <rPr>
            <sz val="10"/>
            <color rgb="FF000000"/>
            <rFont val="Tahoma"/>
            <family val="2"/>
          </rPr>
          <t xml:space="preserve">
(DICOM attributes listed in the confidentiality list (http://dicom.nema.org/medical/dicom/current/output/chtml/part15/chapter_E.html) will be removed unless they are listed under DCM-06</t>
        </r>
      </text>
    </comment>
    <comment ref="B79" authorId="0" shapeId="0" xr:uid="{00000000-0006-0000-0400-000006000000}">
      <text>
        <r>
          <rPr>
            <b/>
            <sz val="9"/>
            <color rgb="FF000000"/>
            <rFont val="Tahoma"/>
            <family val="2"/>
          </rPr>
          <t xml:space="preserve">Additional information: </t>
        </r>
        <r>
          <rPr>
            <sz val="9"/>
            <color rgb="FF000000"/>
            <rFont val="Tahoma"/>
            <family val="2"/>
          </rPr>
          <t>DICOM attributes that are removed by default can be found on the confidentiality list provided by nema.org http://dicom.nema.org/medical/dicom/current/output/chtml/part15/chapter_E.html</t>
        </r>
      </text>
    </comment>
    <comment ref="D86" authorId="0" shapeId="0" xr:uid="{00000000-0006-0000-0400-000007000000}">
      <text>
        <r>
          <rPr>
            <b/>
            <sz val="9"/>
            <color indexed="81"/>
            <rFont val="Tahoma"/>
            <family val="2"/>
          </rPr>
          <t>Additional Information:</t>
        </r>
        <r>
          <rPr>
            <sz val="9"/>
            <color indexed="81"/>
            <rFont val="Tahoma"/>
            <family val="2"/>
          </rPr>
          <t xml:space="preserve">
Note that this answer contains all other options not having aggregated results</t>
        </r>
      </text>
    </comment>
    <comment ref="B88" authorId="0" shapeId="0" xr:uid="{00000000-0006-0000-0400-000008000000}">
      <text>
        <r>
          <rPr>
            <b/>
            <sz val="9"/>
            <color indexed="81"/>
            <rFont val="Tahoma"/>
            <family val="2"/>
          </rPr>
          <t>Additional information: How to add additional quasi-identifier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3" authorId="0" shapeId="0" xr:uid="{00000000-0006-0000-0500-000001000000}">
      <text>
        <r>
          <rPr>
            <b/>
            <sz val="10"/>
            <color rgb="FF000000"/>
            <rFont val="Arial"/>
            <family val="2"/>
          </rPr>
          <t xml:space="preserve">Additional information: </t>
        </r>
        <r>
          <rPr>
            <sz val="10"/>
            <color rgb="FF000000"/>
            <rFont val="Arial"/>
            <family val="2"/>
          </rPr>
          <t>The number of high risk answers summarizes answers associated with a very high risk level, such as sending data outside of Switzerland without safeguards or using a private laptop.</t>
        </r>
      </text>
    </comment>
    <comment ref="B6" authorId="0" shapeId="0" xr:uid="{00000000-0006-0000-0500-000002000000}">
      <text>
        <r>
          <rPr>
            <sz val="9"/>
            <color rgb="FF000000"/>
            <rFont val="Tahoma"/>
            <family val="2"/>
          </rPr>
          <t xml:space="preserve">Please find the SPHN legal agreement templates for a data transfer and use agreement here: https://sphn.ch/services/dtua/
</t>
        </r>
      </text>
    </comment>
    <comment ref="B8" authorId="0" shapeId="0" xr:uid="{00000000-0006-0000-0500-000003000000}">
      <text>
        <r>
          <rPr>
            <sz val="9"/>
            <color rgb="FF000000"/>
            <rFont val="Tahoma"/>
            <family val="2"/>
          </rPr>
          <t xml:space="preserve">
</t>
        </r>
        <r>
          <rPr>
            <sz val="9"/>
            <color rgb="FF000000"/>
            <rFont val="Tahoma"/>
            <family val="2"/>
          </rPr>
          <t>If allowed, the data recipient may only share data with third parties under certain conditions, e.g a legal agreement between all parties and the third party. The new agreement with the third party needs to respect equivalent safeguards as imposed by the initial contract.</t>
        </r>
      </text>
    </comment>
    <comment ref="B10" authorId="0" shapeId="0" xr:uid="{00000000-0006-0000-0500-000004000000}">
      <text>
        <r>
          <rPr>
            <sz val="9"/>
            <color rgb="FF000000"/>
            <rFont val="Tahoma"/>
            <family val="2"/>
          </rPr>
          <t xml:space="preserve">An external audit is an audit carried out by an external company on behalf of a data provider.
</t>
        </r>
      </text>
    </comment>
    <comment ref="B12" authorId="0" shapeId="0" xr:uid="{00000000-0006-0000-0500-000005000000}">
      <text>
        <r>
          <rPr>
            <sz val="9"/>
            <color rgb="FF000000"/>
            <rFont val="Tahoma"/>
            <family val="2"/>
          </rPr>
          <t>An external audit is an audit carried out by an external company on behalf of a data provider.</t>
        </r>
      </text>
    </comment>
    <comment ref="B14" authorId="0" shapeId="0" xr:uid="{00000000-0006-0000-0500-000006000000}">
      <text>
        <r>
          <rPr>
            <sz val="9"/>
            <color rgb="FF000000"/>
            <rFont val="Tahoma"/>
            <family val="2"/>
          </rPr>
          <t xml:space="preserve">
Note that the SPHN legal agreement template (link: https://sphn.ch/services/dtua/) do not foresee contractual penalties. </t>
        </r>
      </text>
    </comment>
    <comment ref="B16" authorId="0" shapeId="0" xr:uid="{00000000-0006-0000-0500-000007000000}">
      <text>
        <r>
          <rPr>
            <b/>
            <sz val="9"/>
            <color rgb="FF000000"/>
            <rFont val="Tahoma"/>
            <family val="2"/>
          </rPr>
          <t>Autor:</t>
        </r>
        <r>
          <rPr>
            <sz val="9"/>
            <color rgb="FF000000"/>
            <rFont val="Tahoma"/>
            <family val="2"/>
          </rPr>
          <t xml:space="preserve">
This does not refer to the legal agreement between data provider(s) and data recipient(s).</t>
        </r>
      </text>
    </comment>
    <comment ref="B18" authorId="0" shapeId="0" xr:uid="{00000000-0006-0000-0500-000008000000}">
      <text>
        <r>
          <rPr>
            <sz val="9"/>
            <color rgb="FF000000"/>
            <rFont val="Tahoma"/>
            <family val="2"/>
          </rPr>
          <t xml:space="preserve">
For multi-centre studies storing data for example on an external third party IT infrastructure such as the BioMedIT network, It security and privacy policies of the external processor need to be considered. </t>
        </r>
      </text>
    </comment>
    <comment ref="D23" authorId="0" shapeId="0" xr:uid="{00000000-0006-0000-0500-000009000000}">
      <text>
        <r>
          <rPr>
            <sz val="9"/>
            <color rgb="FF000000"/>
            <rFont val="Tahoma"/>
            <family val="2"/>
          </rPr>
          <t>If the BioMedIT network is used, this answer needs to be selected. The risk is augmented in the following question if the conditions of the Information Security Policy of BioMedIT are not met.
Please take also into account that cloud servers might be hosted abroad. See also Contextual risks.</t>
        </r>
      </text>
    </comment>
    <comment ref="D24" authorId="0" shapeId="0" xr:uid="{00000000-0006-0000-0500-00000A000000}">
      <text>
        <r>
          <rPr>
            <sz val="9"/>
            <color indexed="81"/>
            <rFont val="Tahoma"/>
            <family val="2"/>
          </rPr>
          <t xml:space="preserve">Note that servers of clouds might be hosted abroad without adequate security measures. Please consider also the question C-01 accordingly. </t>
        </r>
      </text>
    </comment>
    <comment ref="B26" authorId="0" shapeId="0" xr:uid="{00000000-0006-0000-0500-00000B000000}">
      <text>
        <r>
          <rPr>
            <sz val="9"/>
            <color rgb="FF000000"/>
            <rFont val="Tahoma"/>
            <family val="2"/>
          </rPr>
          <t xml:space="preserve">Note that the BioMedIT network is not certified. </t>
        </r>
      </text>
    </comment>
    <comment ref="D27" authorId="0" shapeId="0" xr:uid="{00000000-0006-0000-0500-00000C000000}">
      <text>
        <r>
          <rPr>
            <sz val="9"/>
            <color indexed="81"/>
            <rFont val="Tahoma"/>
            <family val="2"/>
          </rPr>
          <t>Choose this option also if this question is not applicable</t>
        </r>
      </text>
    </comment>
    <comment ref="B28" authorId="0" shapeId="0" xr:uid="{00000000-0006-0000-0500-00000D000000}">
      <text>
        <r>
          <rPr>
            <sz val="9"/>
            <color rgb="FF000000"/>
            <rFont val="Tahoma"/>
            <family val="2"/>
          </rPr>
          <t>In case the external processor and It infratsructure refers to the BioMedIT network, the legal agreement has to contain a Data Transfer and Processing agreement (DTPA) part.  It regulates the data access rules and security requirements to ensure appropriate confidentiality, integrity, availability and resilience of the systems with regard to processing of the data.</t>
        </r>
      </text>
    </comment>
    <comment ref="D29" authorId="0" shapeId="0" xr:uid="{00000000-0006-0000-0500-00000E000000}">
      <text>
        <r>
          <rPr>
            <sz val="9"/>
            <color indexed="81"/>
            <rFont val="Tahoma"/>
            <family val="2"/>
          </rPr>
          <t>Choose this option also if this question is not applicable</t>
        </r>
      </text>
    </comment>
  </commentList>
</comments>
</file>

<file path=xl/sharedStrings.xml><?xml version="1.0" encoding="utf-8"?>
<sst xmlns="http://schemas.openxmlformats.org/spreadsheetml/2006/main" count="556" uniqueCount="404">
  <si>
    <t>Template change history</t>
  </si>
  <si>
    <t xml:space="preserve">The "Template de-identification use case evaluation and risk assessment" together with the document "Data de-identification - phased approach, Guidance for de-identification of health-related data in compliance with Swiss law requirements" aim to provide hands-on guidance how to de-identify health-related data based on a subjective risk based approach in accordance with Swiss law requirements. It allows the assessment of the re-identification risk of a project specific dataset by providing different risk levels associated with selected de-identification rules and options to mitigate the risk. For detailed guidance please consider the "Data de-identification - phased approach" document that is providing additional information for each tab and comments in the cells (highlighjted with a red triangle). 
It is recommended to complete the assessment in the concept phase of the research project prior submission to the ethics committee. The main project leader is requested to select answers according to the project specifications and to request support from e.g. data engineers of the institutional department.
This document has been developed by the Swiss Data De-identification Project Task Force in the realm of the Swiss Personalized Health Network (SPHN), namely by Julia Maurer (Swiss Institute of Bioinformatics, Personalized Health Informatics, PHI-Group), Judit Kiss Blind (SAMW), Michaela Egli (SAMW), Jean-Louis Raisaro (CHUV), Katie Kalt (USZ), Marc Vandelaer (wega Informatik AG)Antje Thien (USZ), Fabian Prasser (BHI at Charite, Germany), Bradley Malin (Vanderbilt University, USA) and in collaboration with additional Swiss university hospital representatives. It has been further developed in the realm of SPHN by Jean-Louis Raisaro (CHUV), Katie Kalt (USZ), Sabine Österle, Jan Armida and Julia Maurer (both Swiss Institute of Bioinformatics, Personalized Health Informatics, PHI-Group).
</t>
  </si>
  <si>
    <t>D-07-02</t>
  </si>
  <si>
    <t>Version</t>
  </si>
  <si>
    <t>Author</t>
  </si>
  <si>
    <t>Date</t>
  </si>
  <si>
    <t>Comments</t>
  </si>
  <si>
    <t>1.0</t>
  </si>
  <si>
    <t>PHI Group</t>
  </si>
  <si>
    <t>dd.MMM.2021</t>
  </si>
  <si>
    <t xml:space="preserve">Initial version </t>
  </si>
  <si>
    <t>1.1</t>
  </si>
  <si>
    <t>Revision for SPHN NDSs and DEMs</t>
  </si>
  <si>
    <t>1.2</t>
  </si>
  <si>
    <t xml:space="preserve">JLR, PHI Group; FE </t>
  </si>
  <si>
    <t>Simplification contextual measures and de-id rules</t>
  </si>
  <si>
    <t>1.3</t>
  </si>
  <si>
    <t>JM PHI Group, FE</t>
  </si>
  <si>
    <t xml:space="preserve">Revision of contextual measures; Adapting de-id rules </t>
  </si>
  <si>
    <t>1.4</t>
  </si>
  <si>
    <t>Revision contextual measures, project overview</t>
  </si>
  <si>
    <t>1.5</t>
  </si>
  <si>
    <t xml:space="preserve">JLR; PHI Group </t>
  </si>
  <si>
    <t>Revision risk threshold, contextual risk, data risk, contractual and IT risk</t>
  </si>
  <si>
    <t xml:space="preserve">Review and added comments; </t>
  </si>
  <si>
    <t>08-July 24</t>
  </si>
  <si>
    <t>Revision according to UH feedback</t>
  </si>
  <si>
    <t>Color code:</t>
  </si>
  <si>
    <t>Blue background = To be completed with "x"</t>
  </si>
  <si>
    <t>Green background = Guidance through the document, to be deleted at the end.</t>
  </si>
  <si>
    <t>red note triangle = additional information/guidance</t>
  </si>
  <si>
    <t>Note:  You may want to remove the tab "Template Change history" once this document is completed</t>
  </si>
  <si>
    <t>Template de-identification use case evaluation and risk assessment  v1.0</t>
  </si>
  <si>
    <t>Versions below should reflect the lifecycle of this file within the de-identification phased approach. A new version being published, at least, as an outcome of each of the phases.</t>
  </si>
  <si>
    <t>0.1</t>
  </si>
  <si>
    <t>[name of the project leader]</t>
  </si>
  <si>
    <t>[dd-mmm-yyyy]</t>
  </si>
  <si>
    <t>…</t>
  </si>
  <si>
    <t>0.x</t>
  </si>
  <si>
    <t xml:space="preserve">Verification of mitigation actions and de-identification rules </t>
  </si>
  <si>
    <t>Risk mitigation actions and de-identification rules are selected according to project specifications and need to be verified. Changes of primary assessment are recommended to be documented below.</t>
  </si>
  <si>
    <t>Project overview</t>
  </si>
  <si>
    <t xml:space="preserve">The tab "Project overview" contains project identifying information. It informs about the general type of data being used in the project.  The information given in this tab is not associated with a risk level.  If multimedia data is used, select each type being used, specifying for DICOM or non-DICOM files. Indicate which specifications apply to the data set in terms of transfer, acquisition of new data and release.
Please bear in mind that processes have to be defined within the project in order to cover the legal and contractual aspects of data protection. Consider also further data protection related aspects such as data accessibility, data correctness and data subject's rights that are supposed to be covered contractually.  </t>
  </si>
  <si>
    <t>Project name</t>
  </si>
  <si>
    <t>Project abbreviation (max. 8 characters - Optional)</t>
  </si>
  <si>
    <t>Project leader/Principal Investigator</t>
  </si>
  <si>
    <t>Reference to Study Protocol/description (Optional)</t>
  </si>
  <si>
    <t>Which types of data is used in the project?</t>
  </si>
  <si>
    <t>Yes</t>
  </si>
  <si>
    <t>No</t>
  </si>
  <si>
    <t>Structured data</t>
  </si>
  <si>
    <t>Unstructured data/reports</t>
  </si>
  <si>
    <t>Omics data</t>
  </si>
  <si>
    <t xml:space="preserve">Multimedia data </t>
  </si>
  <si>
    <t>DICOM  image/video/audio</t>
  </si>
  <si>
    <t>DICOM, but not image/video/audio</t>
  </si>
  <si>
    <t>Other image/video/audio (non-DICOM)</t>
  </si>
  <si>
    <t>How often is a transfer of health-related data scheduled?</t>
  </si>
  <si>
    <t>Only once at the beginning of the project</t>
  </si>
  <si>
    <t>Multiple times during the project</t>
  </si>
  <si>
    <t>- times</t>
  </si>
  <si>
    <t>Data set</t>
  </si>
  <si>
    <t>Is there at any step of the project the need to acquire additional data from the same patient at the provider site (e.g., longitudinal study, additional data required by project, etc.)?</t>
  </si>
  <si>
    <t>Is it planned to release the dataset as anonymized open data set?</t>
  </si>
  <si>
    <t>Is it planned to make the dataset (containing personal data) available for reuse by third parties?</t>
  </si>
  <si>
    <t>Contextual risk</t>
  </si>
  <si>
    <t>The tab "Contextual risk" contains questions related to jurisdiction, cohort characteristics and data users. Selected answers are associated with a risk level leading to a risk weight and risk value per question. Note that some answers contain a notification "yes, condition needs explicit description for ethics approval". This means, it is recommended to raise attention to this issue in the project proposal and describing the condition explicitly when applying for ethics approval. For example, sending health-related data outside of Switzerland may be related to higher or lower data protection measures and has to be evaluated carefully. A thorough description of the condition might be provided using the "comment" field. Moreover, these answers are identified as being a high risk answer accumulating during the completion of the questionnaire and summarized in the tab "Project risk profile".   
Fill in blue cells with an "x" on the appropriate answer. If specifically mentioned, some questions allow multiple selections. Cells with a red triangle contain additional information for answering the question (you find also comments provided in the "Data de-identification -phased approach" word documet Appendix C, if you cannot read the comments in the respective cells).</t>
  </si>
  <si>
    <t>No. of high risk answers:</t>
  </si>
  <si>
    <t>Total Risk</t>
  </si>
  <si>
    <t>Question #</t>
  </si>
  <si>
    <t>Topic</t>
  </si>
  <si>
    <t>Answer #</t>
  </si>
  <si>
    <t>Possible answers</t>
  </si>
  <si>
    <t xml:space="preserve">Condition needs explicit description for ethics approval </t>
  </si>
  <si>
    <t>Selected answer(s)</t>
  </si>
  <si>
    <t>High Risk Answers</t>
  </si>
  <si>
    <t xml:space="preserve">Risk level
&gt;0 = increased risk
0 = stable risk
</t>
  </si>
  <si>
    <r>
      <t xml:space="preserve">Risk weight
</t>
    </r>
    <r>
      <rPr>
        <sz val="10"/>
        <color theme="0"/>
        <rFont val="Arial"/>
        <family val="2"/>
      </rPr>
      <t>1 = Lowest
10 = Highest</t>
    </r>
  </si>
  <si>
    <r>
      <t xml:space="preserve">Risk value
</t>
    </r>
    <r>
      <rPr>
        <sz val="10"/>
        <color theme="0"/>
        <rFont val="Arial"/>
        <family val="2"/>
      </rPr>
      <t>(Risk Level * Risk weight)</t>
    </r>
  </si>
  <si>
    <t>Jurisdiction</t>
  </si>
  <si>
    <t>C-01</t>
  </si>
  <si>
    <t xml:space="preserve">In which jurisdiction the project data is planned to be stored and processed?
</t>
  </si>
  <si>
    <t>C-01-01</t>
  </si>
  <si>
    <t>In Switzerland</t>
  </si>
  <si>
    <t>x</t>
  </si>
  <si>
    <t>C-01-02</t>
  </si>
  <si>
    <t>In EU or another country providing an adequate level of protection, recognized as such by the Federal Council</t>
  </si>
  <si>
    <t>C-01-03</t>
  </si>
  <si>
    <t>In a country that does not provide an adequate level of protection, but with adequate safeguards according to Swiss law</t>
  </si>
  <si>
    <t>C-01-04</t>
  </si>
  <si>
    <t>In a country that does not provide an adequate level of protection and without adequate safeguards according to Swiss law</t>
  </si>
  <si>
    <t>Cohort characteristics</t>
  </si>
  <si>
    <t>C-02</t>
  </si>
  <si>
    <t>Is the project collecting health-related data on rare disease patients?</t>
  </si>
  <si>
    <t>C-02-01</t>
  </si>
  <si>
    <t>No health-related data on rare diseases are included</t>
  </si>
  <si>
    <t>C-02-02</t>
  </si>
  <si>
    <t>The disease occurs less than one in 80.000 (i.e., max. 100 cases in Switzerland)</t>
  </si>
  <si>
    <t>C-02-03</t>
  </si>
  <si>
    <t>The disease occurs less than one in 2.000 (i.e., max. 4.000 cases in Switzerland)</t>
  </si>
  <si>
    <t>C-03</t>
  </si>
  <si>
    <t>What is the number of patients planned to be included in the cohort?</t>
  </si>
  <si>
    <t>C-03-01</t>
  </si>
  <si>
    <t>&lt; 100 patients</t>
  </si>
  <si>
    <t>C-03-02</t>
  </si>
  <si>
    <t>100 to 1.000 patients</t>
  </si>
  <si>
    <t>C-03-03</t>
  </si>
  <si>
    <t>1.000 to 5.000 patients</t>
  </si>
  <si>
    <t>C-03-04</t>
  </si>
  <si>
    <t>&gt; 5.000 patients</t>
  </si>
  <si>
    <t>C-04</t>
  </si>
  <si>
    <t>What is the number of the individual datapoints per patient included in the dataset?</t>
  </si>
  <si>
    <t>C-04-01</t>
  </si>
  <si>
    <t>&lt; 25 datapoints</t>
  </si>
  <si>
    <t>C-04-02</t>
  </si>
  <si>
    <t>25 to 100 datapoints</t>
  </si>
  <si>
    <t>C-04-03</t>
  </si>
  <si>
    <t>100 to 1000 datapoints</t>
  </si>
  <si>
    <t>C-04-04</t>
  </si>
  <si>
    <t>&gt; 1000 datapoints</t>
  </si>
  <si>
    <t>C-05</t>
  </si>
  <si>
    <t>Is one or more of the following stigmatizing information included in the dataset?
- religious, ideological, political or trade union-related views or activities
- disease associated with stigma (e.g. HIV status, psychological conditions), the intimate sphere or the racial origin
- social security measures
- administrative or criminal proceedings and sanctions</t>
  </si>
  <si>
    <t>C-05-01</t>
  </si>
  <si>
    <t>C-05-02</t>
  </si>
  <si>
    <t>Data users</t>
  </si>
  <si>
    <t>C-06</t>
  </si>
  <si>
    <t>Who will have access to health-related data shared during the project?
Multiple selections possible.</t>
  </si>
  <si>
    <t>C-06-01</t>
  </si>
  <si>
    <t>Project staff affiliated to the hospital (i.e., the data provider) WITHOUT access to the Electronic Health Records (EHR) of the hospital or other registries/databanks containing patient data</t>
  </si>
  <si>
    <t>C-06-02</t>
  </si>
  <si>
    <t>Project staff affiliated to the hospital (i.e., the data provider) WITH access to the Electronic Health Records (EHR) of the hospital or other registries/databanks containing patient data (this excludes internal Clinical Data Warehouse (CDW) employees)</t>
  </si>
  <si>
    <t>C-06-03</t>
  </si>
  <si>
    <t>Project staff not affiliated to the hospital</t>
  </si>
  <si>
    <t>C-07</t>
  </si>
  <si>
    <t>Does anyone in the data recipient's project team has access to mapping table for patient re-identification (i.e., data subjects)?</t>
  </si>
  <si>
    <t>C-07-01</t>
  </si>
  <si>
    <t>C-07-02</t>
  </si>
  <si>
    <t>Data risk</t>
  </si>
  <si>
    <t>The tab "Data risk" provides information about variables used in the project and de-identification rules chosen to mitigate the risk of re-identification. It differentiates between demographic and administrative variables, multimedia, genomic and other variables and DICOM attributes. Selected answers are associated with a risk level leading to a risk weight and value per question. Cells with a red triangle contain additional comments for answering the question. There has to be one answer per question, even if the variable is not used. 
Note that some answers contain a notification "yes, condition needs explicit description for ethics approval". This means, it is recommended to raise attention to this issue in the project proposal and describing the condition explicitly when applying for ethics approval. For example, if direct identifier, such as the name is essential for the project, it has to be justified in the study protocol sent to the ethics committee.  A thorough description of the condition might be provided using the "comment" field..
The "default" option is a recommendation provided by the SPHN Task Force Team.  Note that you find also comments provided in the "Data de-identification -phased approach" word documet Appendix C, if you cannot read the comments in the respective cells highlighted as red triangles.</t>
  </si>
  <si>
    <t>Total number of high risk rules:</t>
  </si>
  <si>
    <t>Total Risk:</t>
  </si>
  <si>
    <t>Variable #</t>
  </si>
  <si>
    <t>Identifying and quasi-identifying variables</t>
  </si>
  <si>
    <t>De-identification Rule #</t>
  </si>
  <si>
    <t>De-identification rule description</t>
  </si>
  <si>
    <t>Selected Rule</t>
  </si>
  <si>
    <t>High Risk Rule Selected</t>
  </si>
  <si>
    <t>Condition needs explicit description for ethics and DPO approval</t>
  </si>
  <si>
    <t xml:space="preserve">Risk level
0 = stable risk
&gt;0 = increased risk
</t>
  </si>
  <si>
    <r>
      <t xml:space="preserve">Relative risk-weight per identifier/quasi-identifier
</t>
    </r>
    <r>
      <rPr>
        <sz val="10"/>
        <color theme="0"/>
        <rFont val="Arial"/>
        <family val="2"/>
      </rPr>
      <t>1 = Lowest
10 = Highest</t>
    </r>
  </si>
  <si>
    <r>
      <t xml:space="preserve">Risk value per identifier/quasi-identifier
</t>
    </r>
    <r>
      <rPr>
        <sz val="10"/>
        <color theme="0"/>
        <rFont val="Arial"/>
        <family val="2"/>
      </rPr>
      <t>(Normalized risk ranking * Risk weight)</t>
    </r>
  </si>
  <si>
    <t>Demographic and administrative variables</t>
  </si>
  <si>
    <t>Number of high risk rules:</t>
  </si>
  <si>
    <t>Subtotal risk:</t>
  </si>
  <si>
    <t>D-01</t>
  </si>
  <si>
    <t>Direct identifiers (e.g. name, phone number social security number, email address, medical record number, license number)</t>
  </si>
  <si>
    <t>D-01-01</t>
  </si>
  <si>
    <t>Identifiers are not used in the project (default)</t>
  </si>
  <si>
    <t>D-01-02</t>
  </si>
  <si>
    <t xml:space="preserve">Identifiers are replaced by plausible surrogates (e.g., in text reports) </t>
  </si>
  <si>
    <t>D-01-03</t>
  </si>
  <si>
    <r>
      <t>Original values of one or more direct identifiers are kept</t>
    </r>
    <r>
      <rPr>
        <i/>
        <sz val="10"/>
        <rFont val="Arial"/>
        <family val="2"/>
      </rPr>
      <t xml:space="preserve"> (*if this rule is selected the data set is not considered de-identified)</t>
    </r>
  </si>
  <si>
    <t>D-02</t>
  </si>
  <si>
    <t>Patient identifier</t>
  </si>
  <si>
    <t>D-02-01</t>
  </si>
  <si>
    <t>Identifiers are replaced by pseudonyms (project specific patient identifier) and no mapping table is kept</t>
  </si>
  <si>
    <t>D-02-02</t>
  </si>
  <si>
    <t xml:space="preserve">Identifiers are replaced by pseudonyms (project specific patient identifier) and the mapping table is securely stored by the data provider and not accessible by the research team (default) </t>
  </si>
  <si>
    <t>D-02-03</t>
  </si>
  <si>
    <r>
      <t xml:space="preserve">Original values are kept (hospital internal patient identifier) </t>
    </r>
    <r>
      <rPr>
        <i/>
        <sz val="10"/>
        <rFont val="Arial"/>
        <family val="2"/>
      </rPr>
      <t>(*if this rule is selected the data set is not considered de-identified)</t>
    </r>
  </si>
  <si>
    <t>D-03</t>
  </si>
  <si>
    <t>Sample identifier</t>
  </si>
  <si>
    <t>D-03-01</t>
  </si>
  <si>
    <t>Sample identifiers are not use in the project</t>
  </si>
  <si>
    <t>D-03-02</t>
  </si>
  <si>
    <t xml:space="preserve">Sample identifiers are replaced by pseudonyms (project specific sample identifier) and the mapping table is securely stored by the provider and not accessible by the research team (default)  </t>
  </si>
  <si>
    <t>D-03-03</t>
  </si>
  <si>
    <t>Original values are kept (hospital internal sample identifier)</t>
  </si>
  <si>
    <t>D-04</t>
  </si>
  <si>
    <t>Administrative case identifier</t>
  </si>
  <si>
    <t>D-04-01</t>
  </si>
  <si>
    <t>Administrative case identifier is not used in the project</t>
  </si>
  <si>
    <t>D-04-02</t>
  </si>
  <si>
    <t>Identifiers are replaced by pseudonym (project specific identifier) and the mapping table is securely stored by the data provider and not accessible by the research team (default)</t>
  </si>
  <si>
    <t>D-04-03</t>
  </si>
  <si>
    <t>Original values are kept (hospital internal case identifier)</t>
  </si>
  <si>
    <t>D-05</t>
  </si>
  <si>
    <t>Lab report identifier</t>
  </si>
  <si>
    <t>D-05-01</t>
  </si>
  <si>
    <t xml:space="preserve">Lab report identifier and Lab order identifier is not used in the project (default)  </t>
  </si>
  <si>
    <t>D-05-02</t>
  </si>
  <si>
    <t xml:space="preserve">Identifiers are replaced by pseudonym (project specific identifier) </t>
  </si>
  <si>
    <t>D-05-03</t>
  </si>
  <si>
    <t>D-06</t>
  </si>
  <si>
    <t>Dates in the patient record (dates of birth and death excluded)</t>
  </si>
  <si>
    <t>D-06-01</t>
  </si>
  <si>
    <t>Dates are suppressed or replaced with a surrogate date or not used in the project</t>
  </si>
  <si>
    <t>D-06-02</t>
  </si>
  <si>
    <t>Dates are shifted by a random number of days within +/- 365 days</t>
  </si>
  <si>
    <t>D-06-03</t>
  </si>
  <si>
    <t>Dates are shifted by a random number of days within +/- 90 days (one quarter offset to preserve seasonality) (default)</t>
  </si>
  <si>
    <t>D-06-04</t>
  </si>
  <si>
    <t xml:space="preserve">Dates are shifted by a random number of days within +/- 30 days (one month offset to preserve seasonality) </t>
  </si>
  <si>
    <t>D-06-05</t>
  </si>
  <si>
    <t xml:space="preserve">Dates are shifted by a random number of days within +/- 7 days (one week offset) </t>
  </si>
  <si>
    <t>D-06-06</t>
  </si>
  <si>
    <t>Original dates are kept</t>
  </si>
  <si>
    <t>D-07</t>
  </si>
  <si>
    <t>Date of birth</t>
  </si>
  <si>
    <t>D-07-01</t>
  </si>
  <si>
    <t xml:space="preserve">Date of birth concept is suppressed or not used in the project </t>
  </si>
  <si>
    <t>Only the year of the original birth date is kept or the date is shifted by a random number of days within +/- 365 days</t>
  </si>
  <si>
    <t>D-07-03</t>
  </si>
  <si>
    <t>Date of birth is shifted by a random number of days within +/- 90 days (one quarter offset to preserve seasonality) (default)</t>
  </si>
  <si>
    <t>D-07-04</t>
  </si>
  <si>
    <t>Only the year and month of the original birth date are kept or the date is shifted by a random number of days between +/- 30 days</t>
  </si>
  <si>
    <t>D-07-05</t>
  </si>
  <si>
    <t>Full original date of birth is kept (dd/mm/yyyy)</t>
  </si>
  <si>
    <t>D-08</t>
  </si>
  <si>
    <t>Date of death</t>
  </si>
  <si>
    <t>D-08-01</t>
  </si>
  <si>
    <t>Date of death concept is suppressed or not used in the project</t>
  </si>
  <si>
    <t>D-08-02</t>
  </si>
  <si>
    <t>Only the year of the original date of death is kept or the date is shifted by a random number of days within +/- 365 days</t>
  </si>
  <si>
    <t>D-08-03</t>
  </si>
  <si>
    <t>Date of death is shifted by a random number of days within +/- 90 days (one quarter offset to preserve seasonality) (default)</t>
  </si>
  <si>
    <t>D-08-04</t>
  </si>
  <si>
    <t>Only the year and month of the original date of death are kept or the date is shifted by a random number of days between +/- 30 days</t>
  </si>
  <si>
    <t>D-08-05</t>
  </si>
  <si>
    <t>Full original date of death is kept (dd/mm/yyyy)</t>
  </si>
  <si>
    <t>D-09</t>
  </si>
  <si>
    <t>Age</t>
  </si>
  <si>
    <t>D-09-01</t>
  </si>
  <si>
    <t>The age concept is not used in the project</t>
  </si>
  <si>
    <t>D-09-02</t>
  </si>
  <si>
    <t>Age in generalized in groups of 5 or more years</t>
  </si>
  <si>
    <t>D-09-03</t>
  </si>
  <si>
    <t>Original age is kept except for people with more than 89y old who are put in the age class "90y+" (default)</t>
  </si>
  <si>
    <t>D-09-04</t>
  </si>
  <si>
    <t>Original age is kept</t>
  </si>
  <si>
    <t>D-10</t>
  </si>
  <si>
    <t>Profession</t>
  </si>
  <si>
    <t>D-10-01</t>
  </si>
  <si>
    <t>Profession is not used in the project (default)</t>
  </si>
  <si>
    <t>D-10-02</t>
  </si>
  <si>
    <t>Original profession is kept, but replaced by a random profession for identifying ones</t>
  </si>
  <si>
    <t xml:space="preserve">D-11 </t>
  </si>
  <si>
    <t>Location  (street, zip code, city, region, country)</t>
  </si>
  <si>
    <t>D-11-01</t>
  </si>
  <si>
    <t>Location is not used in the project (default)</t>
  </si>
  <si>
    <t>D-11-02</t>
  </si>
  <si>
    <t>Location is generalized to the country level</t>
  </si>
  <si>
    <t>D-11-03</t>
  </si>
  <si>
    <t>Location is generalized to the region level</t>
  </si>
  <si>
    <t>D-11-04</t>
  </si>
  <si>
    <t>Location is generalized to the city level. If cities have less than 20.000 inhabitants, cities are replaced by the corresponding region</t>
  </si>
  <si>
    <t>D-11-05</t>
  </si>
  <si>
    <t>Location is generalized to the zip level. If zip codes refer to areas with less than 20.000 inhabitants, the last 2 numbers of the zip codes are suppressed</t>
  </si>
  <si>
    <t>D-11-06</t>
  </si>
  <si>
    <t>The original locations are kept</t>
  </si>
  <si>
    <t>D-12</t>
  </si>
  <si>
    <t>Organizations (data provider organization excluded)</t>
  </si>
  <si>
    <t>D-12-01</t>
  </si>
  <si>
    <t>Organization name is not used in the project (default)</t>
  </si>
  <si>
    <t>D-12-02</t>
  </si>
  <si>
    <t xml:space="preserve">Organization type is kept (e.g., hospital, clinic, etc.) </t>
  </si>
  <si>
    <t>D-12-03</t>
  </si>
  <si>
    <t xml:space="preserve">Organization name is kept (e.g., University Hospital Basel) </t>
  </si>
  <si>
    <t>D-13</t>
  </si>
  <si>
    <t>Organizational Units (data provider organizational unit excluded)</t>
  </si>
  <si>
    <t>D-13-01</t>
  </si>
  <si>
    <t>Organizational unit is not used in the project (default)</t>
  </si>
  <si>
    <t>D-13-02</t>
  </si>
  <si>
    <t xml:space="preserve">Organizational unit is generalized to the division level (e.g., Neurology, Radiology, Urology, etc.) </t>
  </si>
  <si>
    <t>D-13-03</t>
  </si>
  <si>
    <t xml:space="preserve">Organizational unit is kept (e.g.,328 Kardiologie ME) </t>
  </si>
  <si>
    <t>Multimedia variables</t>
  </si>
  <si>
    <t>M-01</t>
  </si>
  <si>
    <t>Audio Data</t>
  </si>
  <si>
    <t>M-01-01</t>
  </si>
  <si>
    <t>No audio data is used in the project</t>
  </si>
  <si>
    <t>M-01-02</t>
  </si>
  <si>
    <t>Patient voice is kept in audio files</t>
  </si>
  <si>
    <t>M-01-03</t>
  </si>
  <si>
    <t>Patient voice blurring/noise algorithm (default)</t>
  </si>
  <si>
    <t>M-02</t>
  </si>
  <si>
    <t>Images (including photos) &amp; Videos with patient face or identifying body parts (e.g., tattoos, malformations)</t>
  </si>
  <si>
    <t>M-02-01</t>
  </si>
  <si>
    <t>No images are used in the project</t>
  </si>
  <si>
    <t>M-02-02</t>
  </si>
  <si>
    <t>Original image or video files are kept</t>
  </si>
  <si>
    <t>M-02-03</t>
  </si>
  <si>
    <t xml:space="preserve">Blurring of identifying parts </t>
  </si>
  <si>
    <t>M-02-04</t>
  </si>
  <si>
    <t>Removing of identifying face or identifying patient body parts (e.g., by defacing algorithms) (default)</t>
  </si>
  <si>
    <t>DICOM variables</t>
  </si>
  <si>
    <t>DCM-01</t>
  </si>
  <si>
    <t>Hardware Identifying Attributes</t>
  </si>
  <si>
    <t>DCM-01-01</t>
  </si>
  <si>
    <t>Original value is suppressed</t>
  </si>
  <si>
    <t>DCM-01-02</t>
  </si>
  <si>
    <t>Original value is replaced by pseudonym (default)</t>
  </si>
  <si>
    <t>DCM-01-03</t>
  </si>
  <si>
    <t>Original values are kept</t>
  </si>
  <si>
    <t>DCM-02</t>
  </si>
  <si>
    <t>Study Description</t>
  </si>
  <si>
    <t>DCM-02-01</t>
  </si>
  <si>
    <t>DCM-02-02</t>
  </si>
  <si>
    <t>DCM-02-03</t>
  </si>
  <si>
    <t>DCM-03</t>
  </si>
  <si>
    <t>Series Description</t>
  </si>
  <si>
    <t>DCM-03-01</t>
  </si>
  <si>
    <t>DCM-03-02</t>
  </si>
  <si>
    <t>DCM-03-03</t>
  </si>
  <si>
    <t>DCM-04</t>
  </si>
  <si>
    <t>Derivation Description</t>
  </si>
  <si>
    <t>DCM-04-01</t>
  </si>
  <si>
    <t>DCM-04-02</t>
  </si>
  <si>
    <t>DCM-04-03</t>
  </si>
  <si>
    <t>DCM-05</t>
  </si>
  <si>
    <t>Contrast Bolus Agent</t>
  </si>
  <si>
    <t>DCM-05-01</t>
  </si>
  <si>
    <t>DCM-05-02</t>
  </si>
  <si>
    <t>DCM-05-03</t>
  </si>
  <si>
    <t>DCM-06</t>
  </si>
  <si>
    <t>Retain original values of other DICOM attributes that would be removed by default according to the recommendations of nema.org</t>
  </si>
  <si>
    <t>DCM-06-01</t>
  </si>
  <si>
    <t>DCM-06-02</t>
  </si>
  <si>
    <t>DCM-06-03</t>
  </si>
  <si>
    <t>Genomic variables</t>
  </si>
  <si>
    <t>G-01</t>
  </si>
  <si>
    <t>Genomic sequences</t>
  </si>
  <si>
    <t>G-01-01</t>
  </si>
  <si>
    <t xml:space="preserve">No genomic sequences are used in the project </t>
  </si>
  <si>
    <t>G-01-02</t>
  </si>
  <si>
    <t>Only blurred summary statistics (e.g., MAF, p-values, ORs) are released</t>
  </si>
  <si>
    <t>G-01-03</t>
  </si>
  <si>
    <t xml:space="preserve">Only exact summary statistics (e.g., MAF, p-values, ORs) are released </t>
  </si>
  <si>
    <t>G-01-04</t>
  </si>
  <si>
    <t>Original individual-level values are released</t>
  </si>
  <si>
    <t>Other variables</t>
  </si>
  <si>
    <t>O-01</t>
  </si>
  <si>
    <t xml:space="preserve">Additional project specific quasi-identifiers that can be used for linkage by the data recipient (e.g., clinical variables) </t>
  </si>
  <si>
    <t>O-01-01</t>
  </si>
  <si>
    <t xml:space="preserve"> No other quasi-identifiers used in the project </t>
  </si>
  <si>
    <t>O-01-02</t>
  </si>
  <si>
    <t>Additional quasi-identifiers exist and have been modified to reduce risks (e.g. generalization)</t>
  </si>
  <si>
    <t>O-01-03</t>
  </si>
  <si>
    <t>Additional quasi-identifiers exist and original values are kept</t>
  </si>
  <si>
    <t>Contractual and IT risk</t>
  </si>
  <si>
    <t xml:space="preserve">The tab "Contractual and IT risk" contains questions related to contracts, policies and IT security measures that are put in place to decrease the risk of re-identification. Selected answers are associated with a risk level leading to a risk weight and risk value per question. Note that some answers contain a notification "yes, condition needs explicit description for ethics approval". This means, it is recommended to raise attention to this issue in the project proposal and describing the condition explicitly when applying for ethics approval. For example, processing data on a private computer has to be evaluated carefully. A thorough description of the condition might be provided using the "comment" field. Moreover, these answers are identified as being a high risk answer accumulating during the completion of the questionnaire and summarized in the tab "Project risk profile".   
Fill in blue cells with an "x" on the appropriate answer. If specifically mentioned, some questions allow multiple selections. Cells with a red triangle contain additional comments for answering the question. The "default" option is a recommendation provided by the SPHN Task Force Team. </t>
  </si>
  <si>
    <t xml:space="preserve">Risk level
&gt;0 = increased risk
0 = stable risk
&lt;0 = decreased risk
</t>
  </si>
  <si>
    <t>Contracts and policies</t>
  </si>
  <si>
    <t>CIT-01</t>
  </si>
  <si>
    <t>Is there a legal agreement between the data provider(s) and the data recipient(s) (e.g., a data transfer and use agreement) that regulates  the conditions under which data are disclosed to the data recipient(s)?</t>
  </si>
  <si>
    <t>Yes (default)</t>
  </si>
  <si>
    <t>CIT-02</t>
  </si>
  <si>
    <t>Does the legal agreement between the data provider(s) and the data recipient(s) forbid the recipient(s) from disclosing the data to third parties or only with measures equivalent to those contractually agreed between the data provider and the data recipient?</t>
  </si>
  <si>
    <t>CIT-03</t>
  </si>
  <si>
    <t>Does the legal agreement between the data provider(s) and the data recipient(s) stipulate that external audits of the data management practices of the data recipient may be performed?</t>
  </si>
  <si>
    <t>No (default)</t>
  </si>
  <si>
    <t>CIT-04</t>
  </si>
  <si>
    <t>Does the legal agreement between the data provider(s) and the data recipient(s) stipulate that regular external audits of privacy and security practices of the data recipient may be performed?</t>
  </si>
  <si>
    <t>CIT-05</t>
  </si>
  <si>
    <t>Does the legal agreement between the data provider(s) and the data recipient(s) associate penalties in case of health-related data misuse by the recipient?</t>
  </si>
  <si>
    <t>CIT-06</t>
  </si>
  <si>
    <t xml:space="preserve">Are the recipient's staff members personally bound by a duty of confidentiality (e.g. confidential agreement, access policy imposing a duty of confidentiality, personal legal obligation of confidentiality)? </t>
  </si>
  <si>
    <t xml:space="preserve">Yes </t>
  </si>
  <si>
    <t>CIT-07</t>
  </si>
  <si>
    <t>Are there IT security and privacy policies in effect at the data recipient site?</t>
  </si>
  <si>
    <t>IT Infrastructure and security</t>
  </si>
  <si>
    <t>CIT-08</t>
  </si>
  <si>
    <t>Where does the project data will be stored and processed (select the worst answer that applies)?</t>
  </si>
  <si>
    <t>C-08-01</t>
  </si>
  <si>
    <t xml:space="preserve">On the hospital IT infrastructure of the data recipient </t>
  </si>
  <si>
    <t>C-08-02</t>
  </si>
  <si>
    <t>On  computer(s) controlled by the hospital IT department of the data recipient</t>
  </si>
  <si>
    <t>C-08-03</t>
  </si>
  <si>
    <t>On an external IT infrastructure that complies with BioMedIT Information Security Policy or similar policies (e.g., BioMedIT network) (default)</t>
  </si>
  <si>
    <t>C-08-04</t>
  </si>
  <si>
    <t>On an external IT infrastructure that DOES NOT comply with BioMedIT Information Security Policy or similar policies (e.g., public cloud)</t>
  </si>
  <si>
    <t>C-08-05</t>
  </si>
  <si>
    <t>On PRIVATE computer (e.g., desktop, laptop, etc.)</t>
  </si>
  <si>
    <t>CIT-09</t>
  </si>
  <si>
    <t>If the project data is stored or processed on the IT infrastructure of an external provider, does the Management System of the provider's Information Security has been also audited and certified from an Information Security perspective (e.g., ISO 27001) and from a data protection perspective (Federal data Protection Act, General Data Protection Regulation of the European Union,...)</t>
  </si>
  <si>
    <t>C-09-01</t>
  </si>
  <si>
    <t>C-09-02</t>
  </si>
  <si>
    <t>CIT-10</t>
  </si>
  <si>
    <t>If the project data is stored or processed on the IT infrastructure of an external provider, is there a legal processing agreement with the external provider of the infrastructure such as the BioMedIT Network (e.g., data processor agreement)?</t>
  </si>
  <si>
    <t>C-10-01</t>
  </si>
  <si>
    <t>C-10-02</t>
  </si>
  <si>
    <t>Project risk profile</t>
  </si>
  <si>
    <t>Project risk score thresholds</t>
  </si>
  <si>
    <t>Number of high risk answers</t>
  </si>
  <si>
    <t>Risk score</t>
  </si>
  <si>
    <t>Low to Medium risk:
If total risk score &lt;= 45 AND number of high risk answers = 0</t>
  </si>
  <si>
    <t>Medium to high risk:
If total risk score &gt;45 AND number of high risk answers = 0</t>
  </si>
  <si>
    <t>High risk:
If number of high risk answer &gt; 0</t>
  </si>
  <si>
    <t>Contextual risk (risk related to geography, cohort characteristics and users' profile)</t>
  </si>
  <si>
    <t>Data risk (risk related to demographic and administrative, multimedia, genomic variables and DICOM varaibles in the dataset)</t>
  </si>
  <si>
    <t xml:space="preserve">The tab "Project risk profile" summarizes the risk score according to the assessment for "Contextual risk"  "Data risk" and "Contractual and IT risk".
The proposed risk value thresholds and category weights are subjective and based on evaluations of the Task Force mentioned in the template change history.
 For projects with an outcome of a project total risk score of &gt; 45 or with high risk answers &gt;0, it is highly recommended to mitigate the risk by adapting contextual measures for the project and selecting alternative de-identification rules. Document them under "Version history".
Note that changes to the thresholds and category weight is not recommended, but possible if indicated. </t>
  </si>
  <si>
    <t>Contractual and IT risk (risk related to presence/absence of contractual and IT-security  measures)</t>
  </si>
  <si>
    <t>Risk assessment outcome</t>
  </si>
  <si>
    <t>Total risk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</si>
</sst>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sz val="10"/>
      <color rgb="FFFF0000"/>
      <name val="Arial"/>
      <family val="2"/>
    </font>
    <font>
      <sz val="10"/>
      <color theme="0"/>
      <name val="Arial"/>
      <family val="2"/>
    </font>
    <font>
      <sz val="14"/>
      <color theme="0"/>
      <name val="Arial"/>
      <family val="2"/>
    </font>
    <font>
      <sz val="11"/>
      <color theme="1"/>
      <name val="Arial"/>
      <family val="2"/>
    </font>
    <font>
      <sz val="10"/>
      <color rgb="FF9C0006"/>
      <name val="Arial"/>
      <family val="2"/>
    </font>
    <font>
      <b/>
      <sz val="10"/>
      <color theme="0"/>
      <name val="Arial"/>
      <family val="2"/>
    </font>
    <font>
      <sz val="8"/>
      <name val="Calibri"/>
      <family val="2"/>
      <scheme val="minor"/>
    </font>
    <font>
      <sz val="10"/>
      <color theme="9"/>
      <name val="Arial"/>
      <family val="2"/>
    </font>
    <font>
      <b/>
      <sz val="10"/>
      <name val="Arial"/>
      <family val="2"/>
    </font>
    <font>
      <sz val="10"/>
      <name val="Arial"/>
      <family val="2"/>
    </font>
    <font>
      <sz val="10"/>
      <color rgb="FF000000"/>
      <name val="Arial"/>
      <family val="2"/>
    </font>
    <font>
      <sz val="18"/>
      <color theme="1"/>
      <name val="Arial"/>
      <family val="2"/>
    </font>
    <font>
      <sz val="16"/>
      <color theme="1"/>
      <name val="Calibri"/>
      <family val="2"/>
      <scheme val="minor"/>
    </font>
    <font>
      <sz val="16"/>
      <color theme="1"/>
      <name val="Arial"/>
      <family val="2"/>
    </font>
    <font>
      <sz val="9"/>
      <color indexed="81"/>
      <name val="Tahoma"/>
      <family val="2"/>
    </font>
    <font>
      <b/>
      <sz val="9"/>
      <color indexed="81"/>
      <name val="Tahoma"/>
      <family val="2"/>
    </font>
    <font>
      <b/>
      <sz val="10"/>
      <color theme="1"/>
      <name val="Arial"/>
      <family val="2"/>
      <charset val="1"/>
    </font>
    <font>
      <sz val="9"/>
      <color theme="1"/>
      <name val="Arial"/>
      <family val="2"/>
      <charset val="1"/>
    </font>
    <font>
      <sz val="11"/>
      <color rgb="FFFF0000"/>
      <name val="Calibri"/>
      <family val="2"/>
      <scheme val="minor"/>
    </font>
    <font>
      <b/>
      <sz val="10"/>
      <color rgb="FF9C0006"/>
      <name val="Arial"/>
      <family val="2"/>
    </font>
    <font>
      <sz val="10"/>
      <color rgb="FF006100"/>
      <name val="Arial"/>
      <family val="2"/>
    </font>
    <font>
      <b/>
      <sz val="10"/>
      <color rgb="FF006100"/>
      <name val="Arial"/>
      <family val="2"/>
    </font>
    <font>
      <sz val="11"/>
      <color rgb="FF000000"/>
      <name val="Arial"/>
      <family val="2"/>
    </font>
    <font>
      <sz val="9"/>
      <color theme="1"/>
      <name val="Arial"/>
      <family val="2"/>
    </font>
    <font>
      <b/>
      <sz val="10"/>
      <color indexed="81"/>
      <name val="Arial"/>
      <family val="2"/>
    </font>
    <font>
      <sz val="10"/>
      <color indexed="81"/>
      <name val="Arial"/>
      <family val="2"/>
    </font>
    <font>
      <sz val="11"/>
      <color rgb="FF9C5700"/>
      <name val="Calibri"/>
      <family val="2"/>
      <scheme val="minor"/>
    </font>
    <font>
      <sz val="11"/>
      <name val="Calibri"/>
      <family val="2"/>
      <scheme val="minor"/>
    </font>
    <font>
      <i/>
      <sz val="10"/>
      <name val="Arial"/>
      <family val="2"/>
    </font>
    <font>
      <b/>
      <sz val="10"/>
      <color rgb="FF000000"/>
      <name val="Arial"/>
      <family val="2"/>
    </font>
    <font>
      <b/>
      <sz val="9"/>
      <color rgb="FF000000"/>
      <name val="Tahoma"/>
      <family val="2"/>
    </font>
    <font>
      <sz val="9"/>
      <color rgb="FF000000"/>
      <name val="Tahoma"/>
      <family val="2"/>
    </font>
    <font>
      <b/>
      <sz val="14"/>
      <color theme="1"/>
      <name val="Arial"/>
      <family val="2"/>
    </font>
    <font>
      <b/>
      <sz val="16"/>
      <color rgb="FF000000"/>
      <name val="Arial"/>
      <family val="2"/>
    </font>
    <font>
      <b/>
      <sz val="16"/>
      <color theme="1"/>
      <name val="Arial"/>
      <family val="2"/>
    </font>
    <font>
      <sz val="11"/>
      <name val="Arial"/>
      <family val="2"/>
    </font>
    <font>
      <b/>
      <sz val="16"/>
      <name val="Arial"/>
      <family val="2"/>
    </font>
    <font>
      <sz val="10"/>
      <color rgb="FF000000"/>
      <name val="Tahoma"/>
      <family val="2"/>
    </font>
    <font>
      <sz val="18"/>
      <color theme="0"/>
      <name val="Arial"/>
      <family val="2"/>
    </font>
    <font>
      <b/>
      <sz val="18"/>
      <color theme="0"/>
      <name val="Arial"/>
      <family val="2"/>
    </font>
    <font>
      <b/>
      <sz val="10"/>
      <color rgb="FF000000"/>
      <name val="Tahoma"/>
      <family val="2"/>
    </font>
  </fonts>
  <fills count="20">
    <fill>
      <patternFill patternType="none"/>
    </fill>
    <fill>
      <patternFill patternType="gray125"/>
    </fill>
    <fill>
      <patternFill patternType="solid">
        <fgColor theme="0" tint="-4.9989318521683403E-2"/>
        <bgColor indexed="64"/>
      </patternFill>
    </fill>
    <fill>
      <patternFill patternType="solid">
        <fgColor theme="4"/>
      </patternFill>
    </fill>
    <fill>
      <patternFill patternType="solid">
        <fgColor theme="4" tint="0.59999389629810485"/>
        <bgColor indexed="65"/>
      </patternFill>
    </fill>
    <fill>
      <patternFill patternType="solid">
        <fgColor theme="8" tint="0.79998168889431442"/>
        <bgColor indexed="65"/>
      </patternFill>
    </fill>
    <fill>
      <patternFill patternType="solid">
        <fgColor rgb="FFFFC7CE"/>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C6E0B4"/>
        <bgColor indexed="64"/>
      </patternFill>
    </fill>
    <fill>
      <patternFill patternType="solid">
        <fgColor rgb="FFD9E1F2"/>
        <bgColor indexed="64"/>
      </patternFill>
    </fill>
    <fill>
      <patternFill patternType="solid">
        <fgColor rgb="FF4472C4"/>
        <bgColor indexed="64"/>
      </patternFill>
    </fill>
    <fill>
      <patternFill patternType="solid">
        <fgColor rgb="FFFFEB9C"/>
      </patternFill>
    </fill>
    <fill>
      <patternFill patternType="solid">
        <fgColor theme="0"/>
        <bgColor indexed="64"/>
      </patternFill>
    </fill>
    <fill>
      <patternFill patternType="solid">
        <fgColor rgb="FFFFC7CE"/>
        <bgColor rgb="FF000000"/>
      </patternFill>
    </fill>
    <fill>
      <patternFill patternType="solid">
        <fgColor theme="0"/>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style="thin">
        <color indexed="64"/>
      </right>
      <top style="thin">
        <color rgb="FF000000"/>
      </top>
      <bottom style="thin">
        <color indexed="64"/>
      </bottom>
      <diagonal/>
    </border>
    <border>
      <left style="thin">
        <color indexed="64"/>
      </left>
      <right/>
      <top/>
      <bottom/>
      <diagonal/>
    </border>
  </borders>
  <cellStyleXfs count="8">
    <xf numFmtId="0" fontId="0" fillId="0" borderId="0"/>
    <xf numFmtId="0" fontId="8"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11" fillId="6"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33" fillId="16" borderId="0" applyNumberFormat="0" applyBorder="0" applyAlignment="0" applyProtection="0"/>
  </cellStyleXfs>
  <cellXfs count="330">
    <xf numFmtId="0" fontId="0" fillId="0" borderId="0" xfId="0"/>
    <xf numFmtId="0" fontId="5" fillId="0" borderId="0" xfId="0" applyFont="1"/>
    <xf numFmtId="0" fontId="4" fillId="0" borderId="0" xfId="0" applyFont="1" applyAlignment="1">
      <alignment horizontal="left" vertical="center"/>
    </xf>
    <xf numFmtId="0" fontId="4" fillId="0" borderId="0" xfId="0" applyFont="1" applyAlignment="1">
      <alignment vertical="center" wrapText="1"/>
    </xf>
    <xf numFmtId="0" fontId="10" fillId="0" borderId="0" xfId="0" applyFont="1" applyAlignment="1">
      <alignment vertical="center"/>
    </xf>
    <xf numFmtId="0" fontId="4" fillId="0" borderId="0" xfId="0" applyFont="1" applyAlignment="1">
      <alignment horizontal="center" vertical="center"/>
    </xf>
    <xf numFmtId="0" fontId="0" fillId="0" borderId="3" xfId="0" applyBorder="1" applyAlignment="1">
      <alignment horizontal="center" vertical="center"/>
    </xf>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left" vertical="center" wrapText="1"/>
    </xf>
    <xf numFmtId="0" fontId="5" fillId="4" borderId="1" xfId="2" applyBorder="1" applyAlignment="1">
      <alignment horizontal="center" vertical="center"/>
    </xf>
    <xf numFmtId="0" fontId="6" fillId="4" borderId="1" xfId="2" applyFont="1" applyBorder="1" applyAlignment="1">
      <alignment vertical="center"/>
    </xf>
    <xf numFmtId="0" fontId="6" fillId="4" borderId="1" xfId="2" applyFont="1" applyBorder="1" applyAlignment="1">
      <alignment horizontal="center" vertical="center"/>
    </xf>
    <xf numFmtId="0" fontId="12" fillId="3" borderId="1" xfId="1" applyFont="1" applyBorder="1" applyAlignment="1">
      <alignment horizontal="center" vertical="center" wrapText="1"/>
    </xf>
    <xf numFmtId="0" fontId="0" fillId="0" borderId="0" xfId="0" applyAlignment="1">
      <alignment horizontal="center" vertical="center"/>
    </xf>
    <xf numFmtId="0" fontId="0" fillId="0" borderId="0" xfId="0" quotePrefix="1" applyAlignment="1">
      <alignment horizontal="left" vertical="center"/>
    </xf>
    <xf numFmtId="0" fontId="0" fillId="2" borderId="1" xfId="0" quotePrefix="1" applyFill="1" applyBorder="1" applyAlignment="1">
      <alignment horizontal="left" vertical="center"/>
    </xf>
    <xf numFmtId="0" fontId="0" fillId="0" borderId="1" xfId="0" applyBorder="1" applyAlignment="1">
      <alignment vertical="center" wrapText="1"/>
    </xf>
    <xf numFmtId="0" fontId="0" fillId="0" borderId="0" xfId="0" applyAlignment="1">
      <alignment vertical="center" wrapText="1"/>
    </xf>
    <xf numFmtId="0" fontId="6" fillId="4" borderId="8" xfId="2" applyFont="1" applyBorder="1" applyAlignment="1">
      <alignment horizontal="center" vertical="center"/>
    </xf>
    <xf numFmtId="0" fontId="6" fillId="0" borderId="3" xfId="0" applyFont="1" applyBorder="1" applyAlignment="1">
      <alignment horizontal="right" vertical="center"/>
    </xf>
    <xf numFmtId="0" fontId="6" fillId="4" borderId="1" xfId="2" applyFont="1" applyBorder="1" applyAlignment="1">
      <alignment horizontal="center" vertical="center" wrapText="1"/>
    </xf>
    <xf numFmtId="0" fontId="15" fillId="0" borderId="1" xfId="0" applyFont="1" applyBorder="1" applyAlignment="1">
      <alignment horizontal="justify" vertical="center"/>
    </xf>
    <xf numFmtId="0" fontId="16" fillId="0" borderId="1" xfId="0" applyFont="1" applyBorder="1" applyAlignment="1">
      <alignment horizontal="left" vertical="center" wrapText="1"/>
    </xf>
    <xf numFmtId="0" fontId="16" fillId="5" borderId="1" xfId="3" applyFont="1" applyBorder="1" applyAlignment="1" applyProtection="1">
      <alignment horizontal="center" vertical="center"/>
      <protection locked="0"/>
    </xf>
    <xf numFmtId="0" fontId="16" fillId="6" borderId="1" xfId="4" applyFont="1" applyBorder="1" applyAlignment="1">
      <alignment horizontal="center" vertical="center"/>
    </xf>
    <xf numFmtId="0" fontId="16" fillId="2" borderId="1" xfId="0" applyFont="1" applyFill="1" applyBorder="1" applyAlignment="1">
      <alignment horizontal="left" vertical="center" wrapText="1"/>
    </xf>
    <xf numFmtId="0" fontId="16" fillId="5" borderId="1" xfId="3" applyFont="1" applyBorder="1" applyAlignment="1" applyProtection="1">
      <alignment horizontal="center" vertical="center" wrapText="1"/>
      <protection locked="0"/>
    </xf>
    <xf numFmtId="0" fontId="16" fillId="6" borderId="1" xfId="4" applyFont="1" applyBorder="1" applyAlignment="1">
      <alignment horizontal="center" vertical="center" wrapText="1"/>
    </xf>
    <xf numFmtId="0" fontId="16" fillId="0" borderId="1" xfId="0" applyFont="1" applyBorder="1" applyAlignment="1">
      <alignment horizontal="justify" vertical="center"/>
    </xf>
    <xf numFmtId="0" fontId="15" fillId="4" borderId="1" xfId="2" applyFont="1" applyBorder="1" applyAlignment="1">
      <alignment vertical="center"/>
    </xf>
    <xf numFmtId="0" fontId="16" fillId="12" borderId="1" xfId="3" applyFont="1" applyFill="1" applyBorder="1" applyAlignment="1" applyProtection="1">
      <alignment horizontal="center" vertical="center"/>
      <protection locked="0"/>
    </xf>
    <xf numFmtId="0" fontId="3" fillId="0" borderId="0" xfId="0" applyFont="1"/>
    <xf numFmtId="0" fontId="18" fillId="0" borderId="0" xfId="0" applyFont="1" applyAlignment="1">
      <alignment vertical="center"/>
    </xf>
    <xf numFmtId="0" fontId="16" fillId="7" borderId="1" xfId="3" applyFont="1" applyFill="1" applyBorder="1" applyAlignment="1">
      <alignment horizontal="center" vertical="center"/>
    </xf>
    <xf numFmtId="0" fontId="19" fillId="0" borderId="0" xfId="0" applyFont="1"/>
    <xf numFmtId="0" fontId="20" fillId="0" borderId="0" xfId="0" applyFont="1" applyAlignment="1">
      <alignment vertical="center"/>
    </xf>
    <xf numFmtId="0" fontId="16" fillId="12" borderId="1" xfId="3" applyFont="1" applyFill="1" applyBorder="1" applyAlignment="1" applyProtection="1">
      <alignment horizontal="center" vertical="center" wrapText="1"/>
    </xf>
    <xf numFmtId="0" fontId="16" fillId="12" borderId="1" xfId="3" applyFont="1" applyFill="1" applyBorder="1" applyAlignment="1" applyProtection="1">
      <alignment horizontal="center" vertical="center"/>
    </xf>
    <xf numFmtId="0" fontId="16" fillId="0" borderId="3" xfId="0" applyFont="1" applyBorder="1" applyAlignment="1">
      <alignment horizontal="left" vertical="center" wrapText="1"/>
    </xf>
    <xf numFmtId="0" fontId="6" fillId="4" borderId="1" xfId="5" applyFont="1" applyBorder="1" applyAlignment="1">
      <alignment horizontal="center" vertical="center"/>
    </xf>
    <xf numFmtId="0" fontId="6" fillId="4" borderId="1" xfId="5" applyFont="1" applyBorder="1" applyAlignment="1">
      <alignment horizontal="center" vertical="center" wrapText="1"/>
    </xf>
    <xf numFmtId="0" fontId="2" fillId="0" borderId="1" xfId="6" applyFill="1" applyBorder="1" applyAlignment="1" applyProtection="1">
      <alignment horizontal="center" vertical="center"/>
      <protection locked="0"/>
    </xf>
    <xf numFmtId="0" fontId="6" fillId="4" borderId="1" xfId="5" applyFont="1" applyBorder="1" applyAlignment="1">
      <alignment vertical="center"/>
    </xf>
    <xf numFmtId="0" fontId="23" fillId="0" borderId="0" xfId="0" applyFont="1"/>
    <xf numFmtId="0" fontId="25" fillId="0" borderId="0" xfId="0" applyFont="1"/>
    <xf numFmtId="0" fontId="24" fillId="14" borderId="0" xfId="0" applyFont="1" applyFill="1"/>
    <xf numFmtId="0" fontId="0" fillId="14" borderId="0" xfId="0" applyFill="1"/>
    <xf numFmtId="0" fontId="24" fillId="13" borderId="0" xfId="0" applyFont="1" applyFill="1"/>
    <xf numFmtId="0" fontId="0" fillId="13" borderId="0" xfId="0" applyFill="1"/>
    <xf numFmtId="49" fontId="0" fillId="0" borderId="1" xfId="0" quotePrefix="1" applyNumberFormat="1" applyBorder="1" applyAlignment="1">
      <alignment horizontal="right" vertical="center"/>
    </xf>
    <xf numFmtId="0" fontId="6" fillId="5" borderId="1" xfId="3" applyFont="1" applyBorder="1" applyAlignment="1">
      <alignment horizontal="center" vertical="center"/>
    </xf>
    <xf numFmtId="0" fontId="6" fillId="5" borderId="1" xfId="3" applyFont="1" applyBorder="1" applyAlignment="1">
      <alignment horizontal="center" vertical="center" wrapText="1"/>
    </xf>
    <xf numFmtId="0" fontId="16" fillId="2" borderId="1" xfId="0" applyFont="1" applyFill="1" applyBorder="1" applyAlignment="1">
      <alignment horizontal="right" vertical="center" wrapText="1"/>
    </xf>
    <xf numFmtId="0" fontId="30" fillId="0" borderId="0" xfId="0" applyFont="1"/>
    <xf numFmtId="0" fontId="16" fillId="0" borderId="1" xfId="3" applyFont="1" applyFill="1" applyBorder="1" applyAlignment="1">
      <alignment horizontal="center" vertical="center"/>
    </xf>
    <xf numFmtId="0" fontId="12" fillId="15" borderId="1" xfId="1" applyFont="1" applyFill="1" applyBorder="1" applyAlignment="1">
      <alignment horizontal="center" vertical="center" wrapText="1"/>
    </xf>
    <xf numFmtId="0" fontId="1" fillId="0" borderId="1" xfId="0" applyFont="1" applyBorder="1" applyAlignment="1">
      <alignment horizontal="right" vertical="center" wrapText="1"/>
    </xf>
    <xf numFmtId="0" fontId="1" fillId="0" borderId="0" xfId="0" applyFont="1" applyAlignment="1">
      <alignment horizontal="justify" vertical="center"/>
    </xf>
    <xf numFmtId="0" fontId="1" fillId="5" borderId="3" xfId="3" applyFont="1" applyBorder="1" applyAlignment="1" applyProtection="1">
      <alignment horizontal="center" vertical="center"/>
      <protection locked="0"/>
    </xf>
    <xf numFmtId="0" fontId="1" fillId="0" borderId="1" xfId="0" quotePrefix="1" applyFont="1" applyBorder="1" applyAlignment="1">
      <alignment horizontal="right" vertical="center"/>
    </xf>
    <xf numFmtId="0" fontId="1" fillId="0" borderId="0" xfId="0" applyFont="1" applyAlignment="1">
      <alignment vertical="center" wrapText="1"/>
    </xf>
    <xf numFmtId="0" fontId="1" fillId="0" borderId="5" xfId="0" applyFont="1" applyBorder="1" applyAlignment="1">
      <alignment horizontal="right" vertical="center" wrapText="1"/>
    </xf>
    <xf numFmtId="0" fontId="1" fillId="0" borderId="0" xfId="0" applyFont="1" applyAlignment="1">
      <alignment horizontal="left" vertical="center" wrapText="1"/>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1" xfId="0" applyFont="1" applyBorder="1"/>
    <xf numFmtId="0" fontId="1" fillId="0" borderId="1" xfId="0" applyFont="1" applyBorder="1" applyAlignment="1">
      <alignment horizontal="left" vertical="center"/>
    </xf>
    <xf numFmtId="0" fontId="1" fillId="0" borderId="0" xfId="0" applyFont="1"/>
    <xf numFmtId="0" fontId="1" fillId="0" borderId="1" xfId="3" applyFont="1" applyFill="1" applyBorder="1" applyAlignment="1" applyProtection="1">
      <alignment horizontal="center" vertical="center"/>
      <protection locked="0"/>
    </xf>
    <xf numFmtId="0" fontId="16" fillId="0" borderId="10" xfId="0" applyFont="1" applyBorder="1" applyAlignment="1">
      <alignment horizontal="center" vertical="center" wrapText="1"/>
    </xf>
    <xf numFmtId="2" fontId="10" fillId="0" borderId="0" xfId="0" applyNumberFormat="1" applyFont="1" applyAlignment="1">
      <alignment vertical="center"/>
    </xf>
    <xf numFmtId="2" fontId="10" fillId="0" borderId="0" xfId="0" applyNumberFormat="1" applyFont="1" applyAlignment="1">
      <alignment horizontal="center" vertical="center"/>
    </xf>
    <xf numFmtId="0" fontId="6" fillId="0" borderId="1" xfId="0" applyFont="1" applyBorder="1" applyAlignment="1">
      <alignment horizontal="right" vertical="center"/>
    </xf>
    <xf numFmtId="0" fontId="1" fillId="5" borderId="1" xfId="3" applyFont="1" applyBorder="1" applyAlignment="1" applyProtection="1">
      <alignment horizontal="center" vertical="center"/>
      <protection locked="0"/>
    </xf>
    <xf numFmtId="0" fontId="5" fillId="5" borderId="1" xfId="3" applyBorder="1" applyAlignment="1" applyProtection="1">
      <alignment horizontal="center" vertical="center"/>
      <protection locked="0"/>
    </xf>
    <xf numFmtId="0" fontId="16" fillId="0" borderId="1" xfId="0" applyFont="1" applyBorder="1" applyAlignment="1">
      <alignment horizontal="center" vertical="center" wrapText="1"/>
    </xf>
    <xf numFmtId="0" fontId="15"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34" fillId="17" borderId="0" xfId="7" applyFont="1" applyFill="1"/>
    <xf numFmtId="14" fontId="0" fillId="0" borderId="1" xfId="0" applyNumberFormat="1" applyBorder="1" applyAlignment="1">
      <alignment horizontal="center" vertical="center"/>
    </xf>
    <xf numFmtId="0" fontId="6" fillId="17" borderId="1" xfId="6" applyFont="1" applyFill="1" applyBorder="1" applyAlignment="1">
      <alignment horizontal="center" vertical="center"/>
    </xf>
    <xf numFmtId="0" fontId="39" fillId="0" borderId="1" xfId="0" applyFont="1" applyBorder="1" applyAlignment="1">
      <alignment horizontal="center" vertical="center"/>
    </xf>
    <xf numFmtId="0" fontId="40" fillId="0" borderId="1" xfId="0" applyFont="1" applyBorder="1" applyAlignment="1">
      <alignment horizontal="right" vertical="center" wrapText="1"/>
    </xf>
    <xf numFmtId="0" fontId="41" fillId="0" borderId="1" xfId="0" applyFont="1" applyBorder="1" applyAlignment="1">
      <alignment horizontal="center" vertical="center"/>
    </xf>
    <xf numFmtId="0" fontId="41" fillId="0" borderId="0" xfId="0" applyFont="1"/>
    <xf numFmtId="0" fontId="16" fillId="18" borderId="1" xfId="0" applyFont="1" applyFill="1" applyBorder="1" applyAlignment="1">
      <alignment horizontal="center" vertical="center"/>
    </xf>
    <xf numFmtId="0" fontId="39" fillId="0" borderId="1" xfId="0" applyFont="1" applyBorder="1" applyAlignment="1">
      <alignment vertical="center"/>
    </xf>
    <xf numFmtId="0" fontId="26" fillId="7" borderId="1" xfId="0" applyFont="1" applyFill="1" applyBorder="1" applyAlignment="1">
      <alignment horizontal="center" vertical="center" wrapText="1"/>
    </xf>
    <xf numFmtId="15" fontId="0" fillId="0" borderId="1" xfId="0" applyNumberFormat="1" applyBorder="1" applyAlignment="1">
      <alignment horizontal="center" vertical="center"/>
    </xf>
    <xf numFmtId="0" fontId="16" fillId="17" borderId="1" xfId="0" applyFont="1" applyFill="1" applyBorder="1" applyAlignment="1">
      <alignment horizontal="right" vertical="center" wrapText="1"/>
    </xf>
    <xf numFmtId="0" fontId="15" fillId="17" borderId="1" xfId="0" applyFont="1" applyFill="1" applyBorder="1" applyAlignment="1">
      <alignment horizontal="center" vertical="center"/>
    </xf>
    <xf numFmtId="0" fontId="15" fillId="17" borderId="1" xfId="0" applyFont="1" applyFill="1" applyBorder="1" applyAlignment="1">
      <alignment horizontal="justify" vertical="center"/>
    </xf>
    <xf numFmtId="0" fontId="16" fillId="17" borderId="1" xfId="0" applyFont="1" applyFill="1" applyBorder="1" applyAlignment="1">
      <alignment horizontal="center" vertical="center"/>
    </xf>
    <xf numFmtId="0" fontId="16" fillId="17" borderId="1" xfId="0" applyFont="1" applyFill="1" applyBorder="1" applyAlignment="1">
      <alignment horizontal="justify" vertical="center"/>
    </xf>
    <xf numFmtId="0" fontId="1" fillId="17" borderId="1" xfId="6" applyFont="1" applyFill="1" applyBorder="1" applyAlignment="1">
      <alignment horizontal="center" vertical="center"/>
    </xf>
    <xf numFmtId="0" fontId="42" fillId="17" borderId="0" xfId="7" applyFont="1" applyFill="1"/>
    <xf numFmtId="0" fontId="10" fillId="0" borderId="0" xfId="0" applyFont="1"/>
    <xf numFmtId="0" fontId="16" fillId="17" borderId="1" xfId="0" applyFont="1" applyFill="1" applyBorder="1" applyAlignment="1">
      <alignment horizontal="center" vertical="center" wrapText="1"/>
    </xf>
    <xf numFmtId="0" fontId="15" fillId="17" borderId="1" xfId="0" applyFont="1" applyFill="1" applyBorder="1" applyAlignment="1">
      <alignment horizontal="left" vertical="center" wrapText="1"/>
    </xf>
    <xf numFmtId="49" fontId="0" fillId="0" borderId="3" xfId="0" quotePrefix="1" applyNumberFormat="1" applyBorder="1" applyAlignment="1">
      <alignment horizontal="right" vertical="center"/>
    </xf>
    <xf numFmtId="0" fontId="5" fillId="11" borderId="1" xfId="2" applyFill="1" applyBorder="1" applyAlignment="1">
      <alignment horizontal="center" vertical="center"/>
    </xf>
    <xf numFmtId="0" fontId="1" fillId="17" borderId="5" xfId="3" applyFont="1" applyFill="1" applyBorder="1" applyAlignment="1" applyProtection="1">
      <alignment horizontal="center" vertical="center"/>
      <protection locked="0"/>
    </xf>
    <xf numFmtId="0" fontId="1" fillId="17" borderId="1" xfId="3" applyFont="1" applyFill="1" applyBorder="1" applyAlignment="1" applyProtection="1">
      <alignment horizontal="center" vertical="center"/>
      <protection locked="0"/>
    </xf>
    <xf numFmtId="0" fontId="1" fillId="0" borderId="4" xfId="3" applyFont="1" applyFill="1" applyBorder="1" applyAlignment="1" applyProtection="1">
      <alignment horizontal="center" vertical="center"/>
      <protection locked="0"/>
    </xf>
    <xf numFmtId="15" fontId="0" fillId="0" borderId="0" xfId="0" applyNumberFormat="1" applyAlignment="1">
      <alignment horizontal="center"/>
    </xf>
    <xf numFmtId="0" fontId="0" fillId="0" borderId="4" xfId="0" applyBorder="1" applyAlignment="1">
      <alignment vertical="center" wrapText="1"/>
    </xf>
    <xf numFmtId="0" fontId="16" fillId="17" borderId="1" xfId="3" applyFont="1" applyFill="1" applyBorder="1" applyAlignment="1">
      <alignment horizontal="center" vertical="center"/>
    </xf>
    <xf numFmtId="0" fontId="1" fillId="17" borderId="1" xfId="0" applyFont="1" applyFill="1" applyBorder="1" applyAlignment="1">
      <alignment horizontal="center" vertical="center"/>
    </xf>
    <xf numFmtId="0" fontId="43" fillId="4" borderId="1" xfId="2" applyFont="1" applyBorder="1" applyAlignment="1">
      <alignment vertical="center" wrapText="1"/>
    </xf>
    <xf numFmtId="0" fontId="20" fillId="0" borderId="0" xfId="0" applyFont="1" applyAlignment="1">
      <alignment vertical="center" wrapText="1"/>
    </xf>
    <xf numFmtId="0" fontId="43" fillId="11" borderId="1" xfId="0" applyFont="1" applyFill="1" applyBorder="1" applyAlignment="1">
      <alignment vertical="center" wrapText="1"/>
    </xf>
    <xf numFmtId="0" fontId="20" fillId="0" borderId="0" xfId="0" applyFont="1"/>
    <xf numFmtId="0" fontId="15" fillId="17" borderId="3" xfId="0" applyFont="1" applyFill="1" applyBorder="1" applyAlignment="1">
      <alignment horizontal="left" vertical="center" wrapText="1"/>
    </xf>
    <xf numFmtId="0" fontId="16" fillId="17" borderId="1" xfId="0" applyFont="1" applyFill="1" applyBorder="1" applyAlignment="1">
      <alignment horizontal="left" vertical="center" wrapText="1"/>
    </xf>
    <xf numFmtId="0" fontId="43" fillId="4" borderId="9" xfId="2" applyFont="1" applyBorder="1" applyAlignment="1">
      <alignment vertical="center" wrapText="1"/>
    </xf>
    <xf numFmtId="0" fontId="43" fillId="4" borderId="9" xfId="2" applyFont="1" applyBorder="1" applyAlignment="1">
      <alignment horizontal="center" vertical="center" wrapText="1"/>
    </xf>
    <xf numFmtId="0" fontId="43" fillId="11" borderId="16" xfId="0" applyFont="1" applyFill="1" applyBorder="1" applyAlignment="1">
      <alignment vertical="center" wrapText="1"/>
    </xf>
    <xf numFmtId="0" fontId="43" fillId="4" borderId="1" xfId="2" applyFont="1" applyBorder="1" applyAlignment="1">
      <alignment horizontal="center" vertical="center" wrapText="1"/>
    </xf>
    <xf numFmtId="0" fontId="43" fillId="4" borderId="1" xfId="2" applyFont="1" applyBorder="1" applyAlignment="1">
      <alignment horizontal="right" vertical="center" wrapText="1"/>
    </xf>
    <xf numFmtId="0" fontId="41" fillId="0" borderId="1" xfId="0" applyFont="1" applyBorder="1" applyAlignment="1">
      <alignment horizontal="right" vertical="center"/>
    </xf>
    <xf numFmtId="0" fontId="43" fillId="11" borderId="1" xfId="0" applyFont="1" applyFill="1" applyBorder="1" applyAlignment="1">
      <alignment horizontal="left" vertical="center" wrapText="1" indent="1"/>
    </xf>
    <xf numFmtId="0" fontId="43" fillId="11" borderId="1" xfId="0" applyFont="1" applyFill="1" applyBorder="1" applyAlignment="1">
      <alignment horizontal="center" vertical="center" wrapText="1"/>
    </xf>
    <xf numFmtId="0" fontId="1" fillId="17" borderId="1" xfId="3" applyFont="1" applyFill="1" applyBorder="1" applyAlignment="1">
      <alignment horizontal="center" vertical="center"/>
    </xf>
    <xf numFmtId="0" fontId="27" fillId="17" borderId="0" xfId="0" applyFont="1" applyFill="1" applyAlignment="1">
      <alignment horizontal="center" vertical="center"/>
    </xf>
    <xf numFmtId="0" fontId="11" fillId="17" borderId="0" xfId="0" applyFont="1" applyFill="1" applyAlignment="1">
      <alignment horizontal="center" vertical="center"/>
    </xf>
    <xf numFmtId="1" fontId="11" fillId="17" borderId="0" xfId="0" applyNumberFormat="1" applyFont="1" applyFill="1" applyAlignment="1">
      <alignment horizontal="center" vertical="center"/>
    </xf>
    <xf numFmtId="0" fontId="0" fillId="0" borderId="5" xfId="0" applyBorder="1" applyAlignment="1">
      <alignment horizontal="center"/>
    </xf>
    <xf numFmtId="0" fontId="0" fillId="0" borderId="1" xfId="0" applyBorder="1" applyAlignment="1">
      <alignment horizontal="center"/>
    </xf>
    <xf numFmtId="0" fontId="26" fillId="9" borderId="1"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10" fillId="17" borderId="0" xfId="0" applyFont="1" applyFill="1" applyAlignment="1">
      <alignment vertical="center" wrapText="1"/>
    </xf>
    <xf numFmtId="0" fontId="18" fillId="17" borderId="0" xfId="0" applyFont="1" applyFill="1" applyAlignment="1">
      <alignment vertical="center"/>
    </xf>
    <xf numFmtId="0" fontId="16" fillId="17" borderId="1" xfId="4" applyFont="1" applyFill="1" applyBorder="1" applyAlignment="1">
      <alignment horizontal="center" vertical="center" wrapText="1"/>
    </xf>
    <xf numFmtId="0" fontId="6" fillId="17" borderId="3" xfId="0" applyFont="1" applyFill="1" applyBorder="1" applyAlignment="1">
      <alignment horizontal="center" vertical="center" wrapText="1"/>
    </xf>
    <xf numFmtId="0" fontId="16" fillId="17" borderId="4" xfId="3" applyFont="1" applyFill="1" applyBorder="1" applyAlignment="1" applyProtection="1">
      <alignment horizontal="center" vertical="center"/>
      <protection locked="0"/>
    </xf>
    <xf numFmtId="0" fontId="1" fillId="17" borderId="1" xfId="0" applyFont="1" applyFill="1" applyBorder="1" applyAlignment="1">
      <alignment horizontal="center" vertical="center" wrapText="1"/>
    </xf>
    <xf numFmtId="0" fontId="1" fillId="17" borderId="0" xfId="0" applyFont="1" applyFill="1"/>
    <xf numFmtId="0" fontId="6" fillId="17" borderId="1" xfId="0" applyFont="1" applyFill="1" applyBorder="1" applyAlignment="1">
      <alignment horizontal="center" vertical="center" wrapText="1"/>
    </xf>
    <xf numFmtId="0" fontId="1" fillId="17" borderId="0" xfId="0" applyFont="1" applyFill="1" applyAlignment="1">
      <alignment vertical="center"/>
    </xf>
    <xf numFmtId="0" fontId="1" fillId="12" borderId="1" xfId="3" applyFont="1" applyFill="1" applyBorder="1" applyAlignment="1" applyProtection="1">
      <alignment horizontal="center" vertical="center"/>
      <protection locked="0"/>
    </xf>
    <xf numFmtId="0" fontId="16" fillId="17" borderId="1" xfId="7" applyFont="1" applyFill="1" applyBorder="1" applyAlignment="1">
      <alignment horizontal="center" vertical="center"/>
    </xf>
    <xf numFmtId="0" fontId="15" fillId="17" borderId="1" xfId="7" applyFont="1" applyFill="1" applyBorder="1" applyAlignment="1">
      <alignment horizontal="center" vertical="center"/>
    </xf>
    <xf numFmtId="0" fontId="15" fillId="17" borderId="1" xfId="7" applyFont="1" applyFill="1" applyBorder="1" applyAlignment="1">
      <alignment horizontal="justify" vertical="center"/>
    </xf>
    <xf numFmtId="0" fontId="16" fillId="17" borderId="3" xfId="7" applyFont="1" applyFill="1" applyBorder="1" applyAlignment="1">
      <alignment horizontal="center" vertical="center"/>
    </xf>
    <xf numFmtId="0" fontId="16" fillId="17" borderId="1" xfId="7" applyFont="1" applyFill="1" applyBorder="1" applyAlignment="1">
      <alignment horizontal="justify" vertical="center"/>
    </xf>
    <xf numFmtId="0" fontId="16" fillId="17" borderId="8" xfId="7" applyFont="1" applyFill="1" applyBorder="1" applyAlignment="1">
      <alignment horizontal="justify" vertical="center"/>
    </xf>
    <xf numFmtId="0" fontId="16" fillId="17" borderId="14" xfId="7" applyFont="1" applyFill="1" applyBorder="1"/>
    <xf numFmtId="0" fontId="16" fillId="17" borderId="14" xfId="7" applyFont="1" applyFill="1" applyBorder="1" applyAlignment="1">
      <alignment horizontal="center" vertical="center"/>
    </xf>
    <xf numFmtId="0" fontId="16" fillId="0" borderId="1" xfId="3" applyFont="1" applyFill="1" applyBorder="1" applyAlignment="1" applyProtection="1">
      <alignment horizontal="center" vertical="center" wrapText="1"/>
    </xf>
    <xf numFmtId="0" fontId="16" fillId="0" borderId="1" xfId="4" applyFont="1" applyFill="1" applyBorder="1" applyAlignment="1">
      <alignment horizontal="center" vertical="center" wrapText="1"/>
    </xf>
    <xf numFmtId="0" fontId="16" fillId="0" borderId="1" xfId="7" applyFont="1" applyFill="1" applyBorder="1" applyAlignment="1">
      <alignment horizontal="center" vertical="center"/>
    </xf>
    <xf numFmtId="0" fontId="16" fillId="0" borderId="1" xfId="7" applyFont="1" applyFill="1" applyBorder="1" applyAlignment="1">
      <alignment horizontal="justify"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17" borderId="5" xfId="0" applyFont="1" applyFill="1" applyBorder="1" applyAlignment="1">
      <alignment horizontal="left" vertical="center" wrapText="1"/>
    </xf>
    <xf numFmtId="0" fontId="15" fillId="0" borderId="0" xfId="0" applyFont="1" applyAlignment="1">
      <alignment horizontal="center" vertical="center"/>
    </xf>
    <xf numFmtId="0" fontId="15" fillId="0" borderId="14" xfId="0" applyFont="1" applyBorder="1" applyAlignment="1">
      <alignment vertical="center"/>
    </xf>
    <xf numFmtId="0" fontId="1" fillId="0" borderId="14" xfId="3" applyFont="1" applyFill="1" applyBorder="1" applyAlignment="1" applyProtection="1">
      <alignment horizontal="center" vertical="center"/>
      <protection locked="0"/>
    </xf>
    <xf numFmtId="15" fontId="0" fillId="0" borderId="14" xfId="0" applyNumberFormat="1" applyBorder="1" applyAlignment="1">
      <alignment horizontal="center"/>
    </xf>
    <xf numFmtId="0" fontId="0" fillId="0" borderId="14" xfId="0" applyBorder="1" applyAlignment="1">
      <alignment vertical="center" wrapText="1"/>
    </xf>
    <xf numFmtId="49" fontId="1" fillId="0" borderId="1"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9" fillId="3" borderId="1" xfId="1" applyFont="1" applyBorder="1" applyAlignment="1">
      <alignment horizontal="left" vertical="center"/>
    </xf>
    <xf numFmtId="0" fontId="10" fillId="13" borderId="8" xfId="0" applyFont="1" applyFill="1" applyBorder="1" applyAlignment="1">
      <alignment horizontal="left" vertical="center" wrapText="1"/>
    </xf>
    <xf numFmtId="0" fontId="10" fillId="13" borderId="9" xfId="0" applyFont="1" applyFill="1" applyBorder="1" applyAlignment="1">
      <alignment horizontal="left" vertical="center"/>
    </xf>
    <xf numFmtId="0" fontId="10" fillId="13" borderId="10" xfId="0" applyFont="1" applyFill="1" applyBorder="1" applyAlignment="1">
      <alignment horizontal="left" vertical="center"/>
    </xf>
    <xf numFmtId="0" fontId="10" fillId="13" borderId="1" xfId="0" applyFont="1" applyFill="1" applyBorder="1" applyAlignment="1">
      <alignment horizontal="left" vertical="center" wrapText="1"/>
    </xf>
    <xf numFmtId="0" fontId="0" fillId="13" borderId="1" xfId="0" applyFill="1" applyBorder="1" applyAlignment="1">
      <alignment horizontal="left" vertical="center" wrapText="1"/>
    </xf>
    <xf numFmtId="0" fontId="6" fillId="4" borderId="6" xfId="2" applyFont="1" applyBorder="1" applyAlignment="1">
      <alignment horizontal="left" vertical="center"/>
    </xf>
    <xf numFmtId="0" fontId="6" fillId="4" borderId="2" xfId="2" applyFont="1" applyBorder="1" applyAlignment="1">
      <alignment horizontal="left" vertical="center"/>
    </xf>
    <xf numFmtId="0" fontId="1" fillId="5" borderId="1" xfId="3" applyFont="1" applyBorder="1" applyAlignment="1" applyProtection="1">
      <alignment horizontal="center" vertical="center"/>
      <protection locked="0"/>
    </xf>
    <xf numFmtId="0" fontId="5" fillId="5" borderId="1" xfId="3" applyBorder="1" applyAlignment="1" applyProtection="1">
      <alignment horizontal="center" vertical="center"/>
      <protection locked="0"/>
    </xf>
    <xf numFmtId="0" fontId="10" fillId="13" borderId="9" xfId="0" applyFont="1" applyFill="1" applyBorder="1" applyAlignment="1">
      <alignment horizontal="left" vertical="center" wrapText="1"/>
    </xf>
    <xf numFmtId="0" fontId="10" fillId="13" borderId="10" xfId="0" applyFont="1" applyFill="1" applyBorder="1" applyAlignment="1">
      <alignment horizontal="left" vertical="center" wrapText="1"/>
    </xf>
    <xf numFmtId="0" fontId="6" fillId="4" borderId="8" xfId="2" applyFont="1" applyBorder="1" applyAlignment="1">
      <alignment horizontal="left" vertical="center" wrapText="1"/>
    </xf>
    <xf numFmtId="0" fontId="6" fillId="4" borderId="9" xfId="2" applyFont="1" applyBorder="1" applyAlignment="1">
      <alignment horizontal="left" vertical="center" wrapText="1"/>
    </xf>
    <xf numFmtId="0" fontId="6" fillId="4" borderId="10" xfId="2" applyFont="1" applyBorder="1" applyAlignment="1">
      <alignment horizontal="left" vertical="center" wrapText="1"/>
    </xf>
    <xf numFmtId="0" fontId="41" fillId="0" borderId="1" xfId="0" applyFont="1" applyBorder="1" applyAlignment="1">
      <alignment horizontal="right" vertical="center" wrapText="1"/>
    </xf>
    <xf numFmtId="0" fontId="16" fillId="17" borderId="1" xfId="0" applyFont="1" applyFill="1" applyBorder="1" applyAlignment="1">
      <alignment horizontal="center" vertical="center" wrapText="1"/>
    </xf>
    <xf numFmtId="0" fontId="15" fillId="17"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horizontal="left" vertical="center" wrapText="1"/>
    </xf>
    <xf numFmtId="0" fontId="7" fillId="0" borderId="1" xfId="0" applyFont="1" applyBorder="1" applyAlignment="1">
      <alignment horizontal="left" vertical="center" wrapText="1"/>
    </xf>
    <xf numFmtId="0" fontId="15" fillId="0" borderId="1"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6" fillId="0" borderId="1" xfId="0" applyFont="1" applyBorder="1" applyAlignment="1">
      <alignment horizontal="center" vertical="center"/>
    </xf>
    <xf numFmtId="0" fontId="6" fillId="0" borderId="3" xfId="2" applyFont="1" applyFill="1" applyBorder="1" applyAlignment="1">
      <alignment horizontal="left" vertical="center" wrapText="1"/>
    </xf>
    <xf numFmtId="0" fontId="6" fillId="0" borderId="4" xfId="2" applyFont="1" applyFill="1" applyBorder="1" applyAlignment="1">
      <alignment horizontal="left" vertical="center" wrapText="1"/>
    </xf>
    <xf numFmtId="0" fontId="6" fillId="0" borderId="5" xfId="2" applyFont="1" applyFill="1" applyBorder="1" applyAlignment="1">
      <alignment horizontal="left" vertical="center" wrapText="1"/>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45" fillId="3" borderId="11" xfId="1" applyFont="1" applyBorder="1" applyAlignment="1">
      <alignment horizontal="left" vertical="center"/>
    </xf>
    <xf numFmtId="0" fontId="45" fillId="3" borderId="12" xfId="1" applyFont="1" applyBorder="1" applyAlignment="1">
      <alignment horizontal="left" vertical="center"/>
    </xf>
    <xf numFmtId="0" fontId="15" fillId="4" borderId="8" xfId="2" applyFont="1" applyBorder="1" applyAlignment="1">
      <alignment horizontal="left" vertical="center" wrapText="1"/>
    </xf>
    <xf numFmtId="0" fontId="15" fillId="4" borderId="9" xfId="2" applyFont="1" applyBorder="1" applyAlignment="1">
      <alignment horizontal="left" vertical="center" wrapText="1"/>
    </xf>
    <xf numFmtId="0" fontId="15" fillId="4" borderId="10" xfId="2" applyFont="1" applyBorder="1" applyAlignment="1">
      <alignment horizontal="left" vertical="center" wrapText="1"/>
    </xf>
    <xf numFmtId="0" fontId="16" fillId="0" borderId="4" xfId="0" applyFont="1" applyBorder="1" applyAlignment="1">
      <alignment horizontal="center" vertical="center" wrapText="1"/>
    </xf>
    <xf numFmtId="0" fontId="15" fillId="0" borderId="4"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29" fillId="13" borderId="8" xfId="3" applyFont="1" applyFill="1" applyBorder="1" applyAlignment="1">
      <alignment horizontal="center" vertical="center" wrapText="1"/>
    </xf>
    <xf numFmtId="0" fontId="29" fillId="13" borderId="9" xfId="3" applyFont="1" applyFill="1" applyBorder="1" applyAlignment="1">
      <alignment horizontal="center" vertical="center" wrapText="1"/>
    </xf>
    <xf numFmtId="0" fontId="29" fillId="13" borderId="10" xfId="3" applyFont="1" applyFill="1" applyBorder="1" applyAlignment="1">
      <alignment horizontal="center" vertical="center" wrapText="1"/>
    </xf>
    <xf numFmtId="0" fontId="6" fillId="0" borderId="15" xfId="2" applyFont="1" applyFill="1" applyBorder="1" applyAlignment="1">
      <alignment horizontal="left" vertical="center" wrapText="1"/>
    </xf>
    <xf numFmtId="0" fontId="6" fillId="0" borderId="7" xfId="2" applyFont="1" applyFill="1" applyBorder="1" applyAlignment="1">
      <alignment horizontal="left" vertical="center" wrapText="1"/>
    </xf>
    <xf numFmtId="0" fontId="16" fillId="17" borderId="3" xfId="0" applyFont="1" applyFill="1" applyBorder="1" applyAlignment="1">
      <alignment horizontal="center" vertical="center"/>
    </xf>
    <xf numFmtId="0" fontId="16" fillId="17" borderId="4" xfId="0" applyFont="1" applyFill="1" applyBorder="1" applyAlignment="1">
      <alignment horizontal="center" vertical="center"/>
    </xf>
    <xf numFmtId="0" fontId="16" fillId="17" borderId="5" xfId="0" applyFont="1" applyFill="1" applyBorder="1" applyAlignment="1">
      <alignment horizontal="center" vertical="center"/>
    </xf>
    <xf numFmtId="0" fontId="15" fillId="17" borderId="3" xfId="0" applyFont="1" applyFill="1" applyBorder="1" applyAlignment="1">
      <alignment horizontal="left" vertical="center" wrapText="1"/>
    </xf>
    <xf numFmtId="0" fontId="15" fillId="17" borderId="4" xfId="0" applyFont="1" applyFill="1" applyBorder="1" applyAlignment="1">
      <alignment horizontal="left" vertical="center" wrapText="1"/>
    </xf>
    <xf numFmtId="0" fontId="15" fillId="17" borderId="5" xfId="0" applyFont="1" applyFill="1" applyBorder="1" applyAlignment="1">
      <alignment horizontal="left" vertical="center" wrapText="1"/>
    </xf>
    <xf numFmtId="0" fontId="43" fillId="11" borderId="8" xfId="0" applyFont="1" applyFill="1" applyBorder="1" applyAlignment="1">
      <alignment horizontal="left" vertical="center" wrapText="1"/>
    </xf>
    <xf numFmtId="0" fontId="43" fillId="11" borderId="9" xfId="0" applyFont="1" applyFill="1" applyBorder="1" applyAlignment="1">
      <alignment horizontal="left" vertical="center" wrapText="1"/>
    </xf>
    <xf numFmtId="0" fontId="43" fillId="11" borderId="10" xfId="0" applyFont="1" applyFill="1" applyBorder="1" applyAlignment="1">
      <alignment horizontal="left" vertical="center" wrapText="1"/>
    </xf>
    <xf numFmtId="0" fontId="43" fillId="11" borderId="11" xfId="0" applyFont="1" applyFill="1" applyBorder="1" applyAlignment="1">
      <alignment horizontal="left" vertical="center" wrapText="1"/>
    </xf>
    <xf numFmtId="0" fontId="43" fillId="11" borderId="12" xfId="0" applyFont="1" applyFill="1" applyBorder="1" applyAlignment="1">
      <alignment horizontal="left" vertical="center" wrapText="1"/>
    </xf>
    <xf numFmtId="0" fontId="43" fillId="11" borderId="13" xfId="0" applyFont="1" applyFill="1" applyBorder="1" applyAlignment="1">
      <alignment horizontal="left" vertical="center" wrapText="1"/>
    </xf>
    <xf numFmtId="0" fontId="43" fillId="4" borderId="8" xfId="2" applyFont="1" applyBorder="1" applyAlignment="1">
      <alignment horizontal="left" vertical="center" wrapText="1"/>
    </xf>
    <xf numFmtId="0" fontId="43" fillId="4" borderId="9" xfId="2" applyFont="1" applyBorder="1" applyAlignment="1">
      <alignment horizontal="left" vertical="center" wrapText="1"/>
    </xf>
    <xf numFmtId="0" fontId="43" fillId="4" borderId="10" xfId="2" applyFont="1" applyBorder="1" applyAlignment="1">
      <alignment horizontal="left" vertical="center" wrapText="1"/>
    </xf>
    <xf numFmtId="0" fontId="1" fillId="17" borderId="3" xfId="0" applyFont="1" applyFill="1" applyBorder="1" applyAlignment="1" applyProtection="1">
      <alignment horizontal="center" vertical="center"/>
      <protection locked="0"/>
    </xf>
    <xf numFmtId="0" fontId="1" fillId="17" borderId="4" xfId="0" applyFont="1" applyFill="1" applyBorder="1" applyAlignment="1" applyProtection="1">
      <alignment horizontal="center" vertical="center"/>
      <protection locked="0"/>
    </xf>
    <xf numFmtId="0" fontId="1" fillId="17" borderId="5" xfId="0" applyFont="1" applyFill="1" applyBorder="1" applyAlignment="1" applyProtection="1">
      <alignment horizontal="center" vertical="center"/>
      <protection locked="0"/>
    </xf>
    <xf numFmtId="0" fontId="16" fillId="17" borderId="3" xfId="0" applyFont="1" applyFill="1" applyBorder="1" applyAlignment="1">
      <alignment horizontal="center" vertical="center" wrapText="1"/>
    </xf>
    <xf numFmtId="0" fontId="16" fillId="17" borderId="4" xfId="0" applyFont="1" applyFill="1" applyBorder="1" applyAlignment="1">
      <alignment horizontal="center" vertical="center" wrapText="1"/>
    </xf>
    <xf numFmtId="0" fontId="16" fillId="17" borderId="5" xfId="0" applyFont="1" applyFill="1" applyBorder="1" applyAlignment="1">
      <alignment horizontal="center" vertical="center" wrapText="1"/>
    </xf>
    <xf numFmtId="0" fontId="1" fillId="17" borderId="1" xfId="0" applyFont="1" applyFill="1" applyBorder="1" applyAlignment="1" applyProtection="1">
      <alignment horizontal="center" vertical="center"/>
      <protection locked="0"/>
    </xf>
    <xf numFmtId="0" fontId="15" fillId="17" borderId="3" xfId="0" applyFont="1" applyFill="1" applyBorder="1" applyAlignment="1">
      <alignment horizontal="left" vertical="center"/>
    </xf>
    <xf numFmtId="0" fontId="15" fillId="17" borderId="4" xfId="0" applyFont="1" applyFill="1" applyBorder="1" applyAlignment="1">
      <alignment horizontal="left" vertical="center"/>
    </xf>
    <xf numFmtId="0" fontId="15" fillId="17" borderId="5" xfId="0" applyFont="1" applyFill="1" applyBorder="1" applyAlignment="1">
      <alignment horizontal="left" vertical="center"/>
    </xf>
    <xf numFmtId="0" fontId="16" fillId="17" borderId="1" xfId="7" applyFont="1" applyFill="1" applyBorder="1" applyAlignment="1">
      <alignment horizontal="center" vertical="center"/>
    </xf>
    <xf numFmtId="0" fontId="42" fillId="17" borderId="1" xfId="7" applyFont="1" applyFill="1" applyBorder="1" applyAlignment="1" applyProtection="1">
      <alignment horizontal="center"/>
      <protection locked="0"/>
    </xf>
    <xf numFmtId="0" fontId="14" fillId="17" borderId="3" xfId="0" applyFont="1" applyFill="1" applyBorder="1" applyAlignment="1" applyProtection="1">
      <alignment horizontal="center" vertical="center" wrapText="1"/>
      <protection locked="0"/>
    </xf>
    <xf numFmtId="0" fontId="14" fillId="17" borderId="4" xfId="0" applyFont="1" applyFill="1" applyBorder="1" applyAlignment="1" applyProtection="1">
      <alignment horizontal="center" vertical="center" wrapText="1"/>
      <protection locked="0"/>
    </xf>
    <xf numFmtId="0" fontId="14" fillId="17" borderId="5" xfId="0" applyFont="1" applyFill="1" applyBorder="1" applyAlignment="1" applyProtection="1">
      <alignment horizontal="center" vertical="center" wrapText="1"/>
      <protection locked="0"/>
    </xf>
    <xf numFmtId="0" fontId="16" fillId="17" borderId="1" xfId="0" applyFont="1" applyFill="1" applyBorder="1" applyAlignment="1">
      <alignment horizontal="center" vertical="center"/>
    </xf>
    <xf numFmtId="0" fontId="1" fillId="17" borderId="1" xfId="0" applyFont="1" applyFill="1" applyBorder="1" applyAlignment="1">
      <alignment horizontal="center" vertical="center"/>
    </xf>
    <xf numFmtId="0" fontId="6" fillId="17" borderId="1" xfId="0" applyFont="1" applyFill="1" applyBorder="1" applyAlignment="1">
      <alignment horizontal="center" vertical="center"/>
    </xf>
    <xf numFmtId="0" fontId="1" fillId="17" borderId="1" xfId="0" applyFont="1" applyFill="1" applyBorder="1" applyAlignment="1" applyProtection="1">
      <alignment horizontal="center"/>
      <protection locked="0"/>
    </xf>
    <xf numFmtId="0" fontId="15" fillId="17" borderId="1" xfId="0" applyFont="1" applyFill="1" applyBorder="1" applyAlignment="1">
      <alignment horizontal="left" vertical="center"/>
    </xf>
    <xf numFmtId="0" fontId="15" fillId="17" borderId="1" xfId="7" applyFont="1" applyFill="1" applyBorder="1" applyAlignment="1">
      <alignment horizontal="left" vertical="center" wrapText="1"/>
    </xf>
    <xf numFmtId="0" fontId="16" fillId="17" borderId="1" xfId="7" applyFont="1" applyFill="1" applyBorder="1" applyAlignment="1">
      <alignment horizontal="left" vertical="center" wrapText="1"/>
    </xf>
    <xf numFmtId="0" fontId="1" fillId="17" borderId="3" xfId="0" applyFont="1" applyFill="1" applyBorder="1" applyAlignment="1">
      <alignment horizontal="center" vertical="center"/>
    </xf>
    <xf numFmtId="0" fontId="1" fillId="17" borderId="4" xfId="0" applyFont="1" applyFill="1" applyBorder="1" applyAlignment="1">
      <alignment horizontal="center" vertical="center"/>
    </xf>
    <xf numFmtId="0" fontId="1" fillId="17" borderId="5" xfId="0" applyFont="1" applyFill="1" applyBorder="1" applyAlignment="1">
      <alignment horizontal="center" vertical="center"/>
    </xf>
    <xf numFmtId="0" fontId="1" fillId="17" borderId="1" xfId="0" applyFont="1" applyFill="1" applyBorder="1" applyAlignment="1">
      <alignment horizontal="center" vertical="center" wrapText="1"/>
    </xf>
    <xf numFmtId="0" fontId="15" fillId="17" borderId="1" xfId="0" applyFont="1" applyFill="1" applyBorder="1" applyAlignment="1" applyProtection="1">
      <alignment horizontal="center" vertical="center" wrapText="1"/>
      <protection locked="0"/>
    </xf>
    <xf numFmtId="0" fontId="6" fillId="17" borderId="1" xfId="0" applyFont="1" applyFill="1" applyBorder="1" applyAlignment="1">
      <alignment horizontal="center" vertical="center" wrapText="1"/>
    </xf>
    <xf numFmtId="0" fontId="6" fillId="17" borderId="1" xfId="0" applyFont="1" applyFill="1" applyBorder="1" applyAlignment="1">
      <alignment horizontal="left" vertical="center" wrapText="1"/>
    </xf>
    <xf numFmtId="0" fontId="10" fillId="17" borderId="1" xfId="0" applyFont="1" applyFill="1" applyBorder="1" applyAlignment="1">
      <alignment horizontal="center" vertical="center"/>
    </xf>
    <xf numFmtId="0" fontId="15" fillId="17" borderId="3" xfId="0" applyFont="1" applyFill="1" applyBorder="1" applyAlignment="1" applyProtection="1">
      <alignment horizontal="center" vertical="center" wrapText="1"/>
      <protection locked="0"/>
    </xf>
    <xf numFmtId="0" fontId="15" fillId="17" borderId="4" xfId="0" applyFont="1" applyFill="1" applyBorder="1" applyAlignment="1" applyProtection="1">
      <alignment horizontal="center" vertical="center" wrapText="1"/>
      <protection locked="0"/>
    </xf>
    <xf numFmtId="0" fontId="15" fillId="17" borderId="5" xfId="0" applyFont="1" applyFill="1" applyBorder="1" applyAlignment="1" applyProtection="1">
      <alignment horizontal="center" vertical="center" wrapText="1"/>
      <protection locked="0"/>
    </xf>
    <xf numFmtId="0" fontId="15" fillId="17" borderId="1" xfId="0" applyFont="1" applyFill="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xf>
    <xf numFmtId="0" fontId="1" fillId="0" borderId="1" xfId="0" applyFont="1" applyBorder="1" applyAlignment="1" applyProtection="1">
      <alignment horizontal="center"/>
      <protection locked="0"/>
    </xf>
    <xf numFmtId="0" fontId="16" fillId="17" borderId="3" xfId="7" applyFont="1" applyFill="1" applyBorder="1" applyAlignment="1">
      <alignment horizontal="center" vertical="center" wrapText="1"/>
    </xf>
    <xf numFmtId="0" fontId="16" fillId="17" borderId="4" xfId="7" applyFont="1" applyFill="1" applyBorder="1" applyAlignment="1">
      <alignment horizontal="center" vertical="center" wrapText="1"/>
    </xf>
    <xf numFmtId="0" fontId="16" fillId="17" borderId="5" xfId="7" applyFont="1" applyFill="1" applyBorder="1" applyAlignment="1">
      <alignment horizontal="center" vertical="center" wrapText="1"/>
    </xf>
    <xf numFmtId="0" fontId="15" fillId="17" borderId="3" xfId="7" applyFont="1" applyFill="1" applyBorder="1" applyAlignment="1">
      <alignment horizontal="left" vertical="center"/>
    </xf>
    <xf numFmtId="0" fontId="15" fillId="17" borderId="4" xfId="7" applyFont="1" applyFill="1" applyBorder="1" applyAlignment="1">
      <alignment horizontal="left" vertical="center"/>
    </xf>
    <xf numFmtId="0" fontId="15" fillId="17" borderId="5" xfId="7" applyFont="1" applyFill="1" applyBorder="1" applyAlignment="1">
      <alignment horizontal="left" vertical="center"/>
    </xf>
    <xf numFmtId="0" fontId="16" fillId="17" borderId="10" xfId="7" applyFont="1" applyFill="1" applyBorder="1" applyAlignment="1">
      <alignment horizontal="center" vertical="center"/>
    </xf>
    <xf numFmtId="0" fontId="15" fillId="17" borderId="1" xfId="7" applyFont="1" applyFill="1" applyBorder="1" applyAlignment="1">
      <alignment horizontal="left" vertical="center"/>
    </xf>
    <xf numFmtId="0" fontId="36" fillId="19" borderId="3" xfId="0" applyFont="1" applyFill="1" applyBorder="1" applyAlignment="1">
      <alignment horizontal="center" vertical="center"/>
    </xf>
    <xf numFmtId="0" fontId="36" fillId="19" borderId="4" xfId="0" applyFont="1" applyFill="1" applyBorder="1" applyAlignment="1">
      <alignment horizontal="center" vertical="center"/>
    </xf>
    <xf numFmtId="0" fontId="36" fillId="19" borderId="5" xfId="0" applyFont="1" applyFill="1" applyBorder="1" applyAlignment="1">
      <alignment horizontal="center" vertical="center"/>
    </xf>
    <xf numFmtId="0" fontId="16" fillId="17" borderId="3" xfId="7" applyFont="1" applyFill="1" applyBorder="1" applyAlignment="1">
      <alignment horizontal="center" vertical="center"/>
    </xf>
    <xf numFmtId="0" fontId="16" fillId="17" borderId="4" xfId="7" applyFont="1" applyFill="1" applyBorder="1" applyAlignment="1">
      <alignment horizontal="center" vertical="center"/>
    </xf>
    <xf numFmtId="0" fontId="16" fillId="17" borderId="5" xfId="7" applyFont="1" applyFill="1" applyBorder="1" applyAlignment="1">
      <alignment horizontal="center" vertical="center"/>
    </xf>
    <xf numFmtId="0" fontId="29" fillId="13" borderId="8" xfId="3" applyFont="1" applyFill="1" applyBorder="1" applyAlignment="1">
      <alignment horizontal="left" vertical="center" wrapText="1"/>
    </xf>
    <xf numFmtId="0" fontId="29" fillId="13" borderId="9" xfId="3" applyFont="1" applyFill="1" applyBorder="1" applyAlignment="1">
      <alignment horizontal="left" vertical="center" wrapText="1"/>
    </xf>
    <xf numFmtId="0" fontId="29" fillId="13" borderId="10" xfId="3" applyFont="1" applyFill="1" applyBorder="1" applyAlignment="1">
      <alignment horizontal="left" vertical="center" wrapText="1"/>
    </xf>
    <xf numFmtId="0" fontId="16" fillId="17" borderId="3" xfId="3" applyFont="1" applyFill="1" applyBorder="1" applyAlignment="1" applyProtection="1">
      <alignment horizontal="center" vertical="center"/>
      <protection locked="0"/>
    </xf>
    <xf numFmtId="0" fontId="16" fillId="17" borderId="4" xfId="3" applyFont="1" applyFill="1" applyBorder="1" applyAlignment="1" applyProtection="1">
      <alignment horizontal="center" vertical="center"/>
      <protection locked="0"/>
    </xf>
    <xf numFmtId="0" fontId="16" fillId="17" borderId="5" xfId="3" applyFont="1" applyFill="1" applyBorder="1" applyAlignment="1" applyProtection="1">
      <alignment horizontal="center" vertical="center"/>
      <protection locked="0"/>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15" fillId="17" borderId="3" xfId="0" applyFont="1" applyFill="1" applyBorder="1" applyAlignment="1">
      <alignment horizontal="center" vertical="center" wrapText="1"/>
    </xf>
    <xf numFmtId="0" fontId="15" fillId="17" borderId="5" xfId="0" applyFont="1" applyFill="1" applyBorder="1" applyAlignment="1">
      <alignment horizontal="center" vertical="center" wrapText="1"/>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6" fillId="17" borderId="3" xfId="0" applyFont="1" applyFill="1" applyBorder="1" applyAlignment="1">
      <alignment horizontal="left" vertical="center" wrapText="1"/>
    </xf>
    <xf numFmtId="0" fontId="16" fillId="17" borderId="5" xfId="0" applyFont="1" applyFill="1" applyBorder="1" applyAlignment="1">
      <alignment horizontal="left" vertical="center" wrapText="1"/>
    </xf>
    <xf numFmtId="0" fontId="6" fillId="5" borderId="0" xfId="3" applyFont="1" applyBorder="1" applyAlignment="1">
      <alignment horizontal="left" vertical="center" wrapText="1"/>
    </xf>
    <xf numFmtId="0" fontId="6" fillId="5" borderId="7" xfId="3" applyFont="1" applyBorder="1" applyAlignment="1">
      <alignment horizontal="left" vertical="center" wrapText="1"/>
    </xf>
    <xf numFmtId="0" fontId="12" fillId="3" borderId="0" xfId="1" applyFont="1" applyBorder="1" applyAlignment="1">
      <alignment horizontal="center" vertical="center"/>
    </xf>
    <xf numFmtId="0" fontId="39" fillId="0" borderId="8" xfId="0" applyFont="1" applyBorder="1" applyAlignment="1">
      <alignment horizontal="center" vertical="center"/>
    </xf>
    <xf numFmtId="0" fontId="39" fillId="0" borderId="10" xfId="0" applyFont="1" applyBorder="1" applyAlignment="1">
      <alignment horizontal="center" vertical="center"/>
    </xf>
    <xf numFmtId="9" fontId="1" fillId="12" borderId="8" xfId="0" applyNumberFormat="1" applyFont="1" applyFill="1" applyBorder="1" applyAlignment="1">
      <alignment horizontal="center" vertical="center" wrapText="1"/>
    </xf>
    <xf numFmtId="9" fontId="1" fillId="12" borderId="10" xfId="0" applyNumberFormat="1" applyFont="1" applyFill="1" applyBorder="1" applyAlignment="1">
      <alignment horizontal="center" vertical="center" wrapText="1"/>
    </xf>
    <xf numFmtId="0" fontId="46" fillId="10" borderId="0" xfId="0" applyFont="1" applyFill="1" applyAlignment="1">
      <alignment horizontal="left" vertical="center"/>
    </xf>
    <xf numFmtId="0" fontId="46" fillId="10" borderId="7" xfId="0" applyFont="1" applyFill="1" applyBorder="1" applyAlignment="1">
      <alignment horizontal="left" vertical="center"/>
    </xf>
    <xf numFmtId="0" fontId="46" fillId="3" borderId="0" xfId="1" applyFont="1" applyBorder="1" applyAlignment="1">
      <alignment horizontal="left" vertical="center"/>
    </xf>
    <xf numFmtId="0" fontId="6" fillId="5" borderId="9" xfId="3" applyFont="1" applyBorder="1" applyAlignment="1">
      <alignment horizontal="left" vertical="center" wrapText="1"/>
    </xf>
    <xf numFmtId="0" fontId="6" fillId="5" borderId="10" xfId="3" applyFont="1" applyBorder="1" applyAlignment="1">
      <alignment horizontal="left" vertical="center" wrapText="1"/>
    </xf>
    <xf numFmtId="0" fontId="1" fillId="17" borderId="8" xfId="3" applyFont="1" applyFill="1" applyBorder="1" applyAlignment="1">
      <alignment horizontal="center" vertical="center"/>
    </xf>
    <xf numFmtId="0" fontId="1" fillId="17" borderId="9" xfId="3" applyFont="1" applyFill="1" applyBorder="1" applyAlignment="1">
      <alignment horizontal="center" vertical="center"/>
    </xf>
    <xf numFmtId="0" fontId="1" fillId="17" borderId="10" xfId="3" applyFont="1" applyFill="1" applyBorder="1" applyAlignment="1">
      <alignment horizontal="center" vertical="center"/>
    </xf>
    <xf numFmtId="0" fontId="10" fillId="13" borderId="6" xfId="0" applyFont="1" applyFill="1" applyBorder="1" applyAlignment="1">
      <alignment horizontal="center" vertical="center" wrapText="1"/>
    </xf>
    <xf numFmtId="0" fontId="10" fillId="13" borderId="2" xfId="0" applyFont="1" applyFill="1" applyBorder="1" applyAlignment="1">
      <alignment horizontal="center" vertical="center" wrapText="1"/>
    </xf>
    <xf numFmtId="0" fontId="10" fillId="13" borderId="15" xfId="0" applyFont="1" applyFill="1" applyBorder="1" applyAlignment="1">
      <alignment horizontal="center" vertical="center" wrapText="1"/>
    </xf>
    <xf numFmtId="0" fontId="10" fillId="13" borderId="17" xfId="0" applyFont="1" applyFill="1" applyBorder="1" applyAlignment="1">
      <alignment horizontal="center" vertical="center" wrapText="1"/>
    </xf>
    <xf numFmtId="0" fontId="10" fillId="13" borderId="0" xfId="0" applyFont="1" applyFill="1" applyAlignment="1">
      <alignment horizontal="center" vertical="center" wrapText="1"/>
    </xf>
    <xf numFmtId="0" fontId="10" fillId="13" borderId="7" xfId="0" applyFont="1" applyFill="1" applyBorder="1" applyAlignment="1">
      <alignment horizontal="center" vertical="center" wrapText="1"/>
    </xf>
    <xf numFmtId="0" fontId="10" fillId="13" borderId="11" xfId="0" applyFont="1" applyFill="1" applyBorder="1" applyAlignment="1">
      <alignment horizontal="center" vertical="center" wrapText="1"/>
    </xf>
    <xf numFmtId="0" fontId="10" fillId="13" borderId="12" xfId="0" applyFont="1" applyFill="1" applyBorder="1" applyAlignment="1">
      <alignment horizontal="center" vertical="center" wrapText="1"/>
    </xf>
    <xf numFmtId="0" fontId="10" fillId="13" borderId="13" xfId="0" applyFont="1" applyFill="1" applyBorder="1" applyAlignment="1">
      <alignment horizontal="center" vertical="center" wrapText="1"/>
    </xf>
  </cellXfs>
  <cellStyles count="8">
    <cellStyle name="20 % - Akzent5" xfId="3" builtinId="46"/>
    <cellStyle name="20% - Accent5 2" xfId="6" xr:uid="{00000000-0005-0000-0000-000001000000}"/>
    <cellStyle name="40 % - Akzent1" xfId="2" builtinId="31"/>
    <cellStyle name="40% - Accent1 2" xfId="5" xr:uid="{00000000-0005-0000-0000-000003000000}"/>
    <cellStyle name="Akzent1" xfId="1" builtinId="29"/>
    <cellStyle name="Neutral" xfId="7" builtinId="28"/>
    <cellStyle name="Schlecht" xfId="4" builtinId="27"/>
    <cellStyle name="Standard" xfId="0" builtinId="0"/>
  </cellStyles>
  <dxfs count="8">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7CE"/>
      <color rgb="FFC6EFCE"/>
      <color rgb="FF006100"/>
      <color rgb="FFFFEB9C"/>
      <color rgb="FF9C0006"/>
      <color rgb="FFFFABAB"/>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17"/>
  <sheetViews>
    <sheetView tabSelected="1" topLeftCell="A2" workbookViewId="0">
      <selection activeCell="A2" sqref="A2:D2"/>
    </sheetView>
  </sheetViews>
  <sheetFormatPr baseColWidth="10" defaultColWidth="8.83203125" defaultRowHeight="15" x14ac:dyDescent="0.2"/>
  <cols>
    <col min="1" max="1" width="18.83203125" customWidth="1"/>
    <col min="2" max="2" width="17.83203125" customWidth="1"/>
    <col min="3" max="3" width="22" customWidth="1"/>
    <col min="4" max="4" width="105.83203125" customWidth="1"/>
  </cols>
  <sheetData>
    <row r="1" spans="1:4" ht="18" x14ac:dyDescent="0.2">
      <c r="A1" s="169" t="s">
        <v>0</v>
      </c>
      <c r="B1" s="169"/>
      <c r="C1" s="169"/>
      <c r="D1" s="169"/>
    </row>
    <row r="2" spans="1:4" ht="215.25" customHeight="1" x14ac:dyDescent="0.2">
      <c r="A2" s="170" t="s">
        <v>1</v>
      </c>
      <c r="B2" s="171" t="s">
        <v>2</v>
      </c>
      <c r="C2" s="171" t="s">
        <v>2</v>
      </c>
      <c r="D2" s="172" t="s">
        <v>2</v>
      </c>
    </row>
    <row r="3" spans="1:4" x14ac:dyDescent="0.2">
      <c r="A3" s="12" t="s">
        <v>3</v>
      </c>
      <c r="B3" s="12" t="s">
        <v>4</v>
      </c>
      <c r="C3" s="19" t="s">
        <v>5</v>
      </c>
      <c r="D3" s="21" t="s">
        <v>6</v>
      </c>
    </row>
    <row r="4" spans="1:4" ht="16" x14ac:dyDescent="0.2">
      <c r="A4" s="166" t="s">
        <v>7</v>
      </c>
      <c r="B4" s="70" t="s">
        <v>8</v>
      </c>
      <c r="C4" s="94" t="s">
        <v>9</v>
      </c>
      <c r="D4" s="17" t="s">
        <v>10</v>
      </c>
    </row>
    <row r="5" spans="1:4" ht="16" x14ac:dyDescent="0.2">
      <c r="A5" s="166" t="s">
        <v>11</v>
      </c>
      <c r="B5" s="70" t="s">
        <v>8</v>
      </c>
      <c r="C5" s="85">
        <v>45154</v>
      </c>
      <c r="D5" s="17" t="s">
        <v>12</v>
      </c>
    </row>
    <row r="6" spans="1:4" ht="16" x14ac:dyDescent="0.2">
      <c r="A6" s="166" t="s">
        <v>13</v>
      </c>
      <c r="B6" s="70" t="s">
        <v>14</v>
      </c>
      <c r="C6" s="94">
        <v>45226</v>
      </c>
      <c r="D6" s="17" t="s">
        <v>15</v>
      </c>
    </row>
    <row r="7" spans="1:4" ht="16" x14ac:dyDescent="0.2">
      <c r="A7" s="166" t="s">
        <v>16</v>
      </c>
      <c r="B7" s="70" t="s">
        <v>17</v>
      </c>
      <c r="C7" s="94">
        <v>45244</v>
      </c>
      <c r="D7" s="17" t="s">
        <v>18</v>
      </c>
    </row>
    <row r="8" spans="1:4" ht="16" x14ac:dyDescent="0.2">
      <c r="A8" s="167" t="s">
        <v>19</v>
      </c>
      <c r="B8" s="109" t="s">
        <v>17</v>
      </c>
      <c r="C8" s="110">
        <v>45308</v>
      </c>
      <c r="D8" s="111" t="s">
        <v>20</v>
      </c>
    </row>
    <row r="9" spans="1:4" ht="16" x14ac:dyDescent="0.2">
      <c r="A9" s="168" t="s">
        <v>21</v>
      </c>
      <c r="B9" s="163" t="s">
        <v>22</v>
      </c>
      <c r="C9" s="164">
        <v>45425</v>
      </c>
      <c r="D9" s="165" t="s">
        <v>23</v>
      </c>
    </row>
    <row r="10" spans="1:4" ht="16" x14ac:dyDescent="0.2">
      <c r="A10" s="168">
        <v>2</v>
      </c>
      <c r="B10" s="163" t="s">
        <v>8</v>
      </c>
      <c r="C10" s="164">
        <v>45443</v>
      </c>
      <c r="D10" s="165" t="s">
        <v>24</v>
      </c>
    </row>
    <row r="11" spans="1:4" ht="16" x14ac:dyDescent="0.2">
      <c r="A11" s="168">
        <v>2</v>
      </c>
      <c r="B11" s="163" t="s">
        <v>8</v>
      </c>
      <c r="C11" s="164" t="s">
        <v>25</v>
      </c>
      <c r="D11" s="165" t="s">
        <v>26</v>
      </c>
    </row>
    <row r="12" spans="1:4" ht="12.75" customHeight="1" x14ac:dyDescent="0.2">
      <c r="A12" s="44" t="s">
        <v>27</v>
      </c>
    </row>
    <row r="13" spans="1:4" x14ac:dyDescent="0.2">
      <c r="A13" s="46" t="s">
        <v>28</v>
      </c>
      <c r="B13" s="47"/>
      <c r="C13" s="47"/>
      <c r="D13" s="47"/>
    </row>
    <row r="14" spans="1:4" x14ac:dyDescent="0.2">
      <c r="A14" s="48" t="s">
        <v>29</v>
      </c>
      <c r="B14" s="49"/>
      <c r="C14" s="49"/>
      <c r="D14" s="49"/>
    </row>
    <row r="15" spans="1:4" x14ac:dyDescent="0.2">
      <c r="A15" s="54" t="s">
        <v>30</v>
      </c>
      <c r="B15" s="54"/>
    </row>
    <row r="17" spans="1:4" x14ac:dyDescent="0.2">
      <c r="A17" s="45" t="s">
        <v>31</v>
      </c>
      <c r="B17" s="45"/>
      <c r="C17" s="45"/>
      <c r="D17" s="45"/>
    </row>
  </sheetData>
  <mergeCells count="2">
    <mergeCell ref="A1:D1"/>
    <mergeCell ref="A2:D2"/>
  </mergeCells>
  <pageMargins left="0.70866141732283472" right="0.70866141732283472" top="0.74803149606299213" bottom="0.74803149606299213" header="0.31496062992125984" footer="0.31496062992125984"/>
  <pageSetup paperSize="9" scale="80" orientation="landscape" r:id="rId1"/>
  <headerFooter>
    <oddHeader>&amp;A</oddHeader>
    <oddFooter>&amp;L&amp;F&amp;CPage &amp;P of &amp;N&amp;RTemplate Version: 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15"/>
  <sheetViews>
    <sheetView showGridLines="0" zoomScale="120" zoomScaleNormal="120" workbookViewId="0">
      <selection sqref="A1:D1"/>
    </sheetView>
  </sheetViews>
  <sheetFormatPr baseColWidth="10" defaultColWidth="10.83203125" defaultRowHeight="15" x14ac:dyDescent="0.2"/>
  <cols>
    <col min="1" max="1" width="9" style="7" customWidth="1"/>
    <col min="2" max="2" width="29.5" style="14" customWidth="1"/>
    <col min="3" max="3" width="13.6640625" style="14" customWidth="1"/>
    <col min="4" max="4" width="74.1640625" style="18" customWidth="1"/>
    <col min="5" max="16384" width="10.83203125" style="7"/>
  </cols>
  <sheetData>
    <row r="1" spans="1:4" ht="18" x14ac:dyDescent="0.2">
      <c r="A1" s="169" t="s">
        <v>32</v>
      </c>
      <c r="B1" s="169"/>
      <c r="C1" s="169"/>
      <c r="D1" s="169"/>
    </row>
    <row r="2" spans="1:4" ht="47.25" customHeight="1" x14ac:dyDescent="0.2">
      <c r="A2" s="173" t="s">
        <v>33</v>
      </c>
      <c r="B2" s="174"/>
      <c r="C2" s="174"/>
      <c r="D2" s="174"/>
    </row>
    <row r="3" spans="1:4" x14ac:dyDescent="0.2">
      <c r="A3" s="43" t="s">
        <v>3</v>
      </c>
      <c r="B3" s="40" t="s">
        <v>4</v>
      </c>
      <c r="C3" s="40" t="s">
        <v>5</v>
      </c>
      <c r="D3" s="41" t="s">
        <v>6</v>
      </c>
    </row>
    <row r="4" spans="1:4" ht="16" x14ac:dyDescent="0.2">
      <c r="A4" s="82" t="s">
        <v>34</v>
      </c>
      <c r="B4" s="42" t="s">
        <v>35</v>
      </c>
      <c r="C4" s="83" t="s">
        <v>36</v>
      </c>
      <c r="D4" s="17" t="s">
        <v>37</v>
      </c>
    </row>
    <row r="5" spans="1:4" x14ac:dyDescent="0.2">
      <c r="A5" s="82"/>
      <c r="B5" s="42"/>
      <c r="C5" s="83"/>
      <c r="D5" s="17"/>
    </row>
    <row r="6" spans="1:4" x14ac:dyDescent="0.2">
      <c r="A6" s="82"/>
      <c r="B6" s="42"/>
      <c r="C6" s="83"/>
      <c r="D6" s="17"/>
    </row>
    <row r="7" spans="1:4" x14ac:dyDescent="0.2">
      <c r="A7" s="82" t="s">
        <v>38</v>
      </c>
      <c r="B7" s="42"/>
      <c r="C7" s="83"/>
      <c r="D7" s="17"/>
    </row>
    <row r="9" spans="1:4" ht="18" x14ac:dyDescent="0.2">
      <c r="A9" s="169" t="s">
        <v>39</v>
      </c>
      <c r="B9" s="169"/>
      <c r="C9" s="169"/>
      <c r="D9" s="169"/>
    </row>
    <row r="10" spans="1:4" ht="38.25" customHeight="1" x14ac:dyDescent="0.2">
      <c r="A10" s="173" t="s">
        <v>40</v>
      </c>
      <c r="B10" s="173"/>
      <c r="C10" s="173"/>
      <c r="D10" s="173"/>
    </row>
    <row r="11" spans="1:4" x14ac:dyDescent="0.2">
      <c r="A11" s="40" t="s">
        <v>3</v>
      </c>
      <c r="B11" s="40" t="s">
        <v>4</v>
      </c>
      <c r="C11" s="40" t="s">
        <v>5</v>
      </c>
      <c r="D11" s="41" t="s">
        <v>6</v>
      </c>
    </row>
    <row r="12" spans="1:4" x14ac:dyDescent="0.2">
      <c r="A12" s="82" t="s">
        <v>38</v>
      </c>
      <c r="B12" s="42" t="s">
        <v>35</v>
      </c>
      <c r="C12" s="83" t="s">
        <v>36</v>
      </c>
      <c r="D12" s="17"/>
    </row>
    <row r="13" spans="1:4" x14ac:dyDescent="0.2">
      <c r="A13" s="57"/>
      <c r="B13" s="42"/>
      <c r="C13" s="83"/>
      <c r="D13" s="17"/>
    </row>
    <row r="14" spans="1:4" x14ac:dyDescent="0.2">
      <c r="A14" s="57"/>
      <c r="B14" s="42"/>
      <c r="C14" s="83"/>
      <c r="D14" s="17"/>
    </row>
    <row r="15" spans="1:4" x14ac:dyDescent="0.2">
      <c r="A15" s="57"/>
      <c r="B15" s="42"/>
      <c r="C15" s="83"/>
      <c r="D15" s="17"/>
    </row>
  </sheetData>
  <sheetProtection selectLockedCells="1"/>
  <mergeCells count="4">
    <mergeCell ref="A2:D2"/>
    <mergeCell ref="A9:D9"/>
    <mergeCell ref="A10:D10"/>
    <mergeCell ref="A1:D1"/>
  </mergeCells>
  <pageMargins left="0.70866141732283472" right="0.70866141732283472" top="0.78740157480314965" bottom="0.78740157480314965" header="0.31496062992125984" footer="0.31496062992125984"/>
  <pageSetup paperSize="9" scale="68" orientation="portrait" horizontalDpi="300" verticalDpi="300" r:id="rId1"/>
  <headerFooter>
    <oddHeader>&amp;A</oddHeader>
    <oddFooter>&amp;L&amp;F&amp;CPage &amp;P of &amp;N&amp;RTemplate Version: 1.0</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25"/>
  <sheetViews>
    <sheetView showGridLines="0" zoomScale="117" workbookViewId="0">
      <selection activeCell="A14" sqref="A14"/>
    </sheetView>
  </sheetViews>
  <sheetFormatPr baseColWidth="10" defaultColWidth="10.83203125" defaultRowHeight="15" x14ac:dyDescent="0.2"/>
  <cols>
    <col min="1" max="2" width="72.5" style="7" customWidth="1"/>
    <col min="3" max="4" width="13.6640625" style="14" customWidth="1"/>
    <col min="5" max="5" width="29.6640625" style="7" customWidth="1"/>
    <col min="6" max="16384" width="10.83203125" style="7"/>
  </cols>
  <sheetData>
    <row r="1" spans="1:5" ht="18" x14ac:dyDescent="0.2">
      <c r="A1" s="169" t="s">
        <v>41</v>
      </c>
      <c r="B1" s="169"/>
      <c r="C1" s="169"/>
      <c r="D1" s="169"/>
      <c r="E1" s="169"/>
    </row>
    <row r="2" spans="1:5" ht="84.75" customHeight="1" x14ac:dyDescent="0.2">
      <c r="A2" s="170" t="s">
        <v>42</v>
      </c>
      <c r="B2" s="179"/>
      <c r="C2" s="179"/>
      <c r="D2" s="179"/>
      <c r="E2" s="180"/>
    </row>
    <row r="3" spans="1:5" ht="30" customHeight="1" x14ac:dyDescent="0.2">
      <c r="A3" s="22" t="s">
        <v>43</v>
      </c>
      <c r="B3" s="22"/>
      <c r="C3" s="177"/>
      <c r="D3" s="178"/>
      <c r="E3" s="178"/>
    </row>
    <row r="4" spans="1:5" ht="30" customHeight="1" x14ac:dyDescent="0.2">
      <c r="A4" s="22" t="s">
        <v>44</v>
      </c>
      <c r="B4" s="22"/>
      <c r="C4" s="75"/>
    </row>
    <row r="5" spans="1:5" ht="30" customHeight="1" x14ac:dyDescent="0.2">
      <c r="A5" s="22" t="s">
        <v>45</v>
      </c>
      <c r="B5" s="22"/>
      <c r="C5" s="177"/>
      <c r="D5" s="178"/>
      <c r="E5" s="178"/>
    </row>
    <row r="6" spans="1:5" ht="30" customHeight="1" x14ac:dyDescent="0.2">
      <c r="A6" s="22" t="s">
        <v>46</v>
      </c>
      <c r="B6" s="22"/>
      <c r="C6" s="177"/>
      <c r="D6" s="178"/>
      <c r="E6" s="178"/>
    </row>
    <row r="7" spans="1:5" x14ac:dyDescent="0.2">
      <c r="A7" s="58"/>
      <c r="B7" s="58"/>
    </row>
    <row r="8" spans="1:5" x14ac:dyDescent="0.2">
      <c r="A8" s="30" t="s">
        <v>47</v>
      </c>
      <c r="B8" s="30"/>
      <c r="C8" s="12" t="s">
        <v>48</v>
      </c>
      <c r="D8" s="12" t="s">
        <v>49</v>
      </c>
      <c r="E8" s="12" t="s">
        <v>6</v>
      </c>
    </row>
    <row r="9" spans="1:5" x14ac:dyDescent="0.2">
      <c r="A9" s="20" t="s">
        <v>50</v>
      </c>
      <c r="B9" s="20"/>
      <c r="C9" s="59"/>
      <c r="D9" s="6" t="str">
        <f>IF(C9&lt;&gt;"","","x")</f>
        <v>x</v>
      </c>
      <c r="E9" s="10"/>
    </row>
    <row r="10" spans="1:5" x14ac:dyDescent="0.2">
      <c r="A10" s="20" t="s">
        <v>51</v>
      </c>
      <c r="B10" s="20"/>
      <c r="C10" s="59"/>
      <c r="D10" s="6" t="str">
        <f>IF(C10&lt;&gt;"","","x")</f>
        <v>x</v>
      </c>
      <c r="E10" s="10"/>
    </row>
    <row r="11" spans="1:5" x14ac:dyDescent="0.2">
      <c r="A11" s="74" t="s">
        <v>52</v>
      </c>
      <c r="B11" s="74"/>
      <c r="C11" s="75"/>
      <c r="D11" s="83" t="str">
        <f>IF(C11&lt;&gt;"","","x")</f>
        <v>x</v>
      </c>
      <c r="E11" s="10"/>
    </row>
    <row r="12" spans="1:5" x14ac:dyDescent="0.2">
      <c r="A12" s="20" t="s">
        <v>53</v>
      </c>
      <c r="B12" s="20"/>
      <c r="C12" s="59"/>
      <c r="D12" s="83" t="str">
        <f>IF(C12&lt;&gt;"","","x")</f>
        <v>x</v>
      </c>
      <c r="E12" s="10"/>
    </row>
    <row r="13" spans="1:5" x14ac:dyDescent="0.2">
      <c r="A13" s="50" t="s">
        <v>54</v>
      </c>
      <c r="B13" s="105"/>
      <c r="C13" s="59"/>
      <c r="D13" s="6" t="str">
        <f t="shared" ref="D13:D15" si="0">IF(C13&lt;&gt;"","","x")</f>
        <v>x</v>
      </c>
      <c r="E13" s="10"/>
    </row>
    <row r="14" spans="1:5" x14ac:dyDescent="0.2">
      <c r="A14" s="50" t="s">
        <v>55</v>
      </c>
      <c r="B14" s="105"/>
      <c r="C14" s="59"/>
      <c r="D14" s="6" t="str">
        <f t="shared" ref="D14" si="1">IF(C14&lt;&gt;"","","x")</f>
        <v>x</v>
      </c>
      <c r="E14" s="10"/>
    </row>
    <row r="15" spans="1:5" x14ac:dyDescent="0.2">
      <c r="A15" s="60" t="s">
        <v>56</v>
      </c>
      <c r="B15" s="60"/>
      <c r="C15" s="75"/>
      <c r="D15" s="83" t="str">
        <f t="shared" si="0"/>
        <v>x</v>
      </c>
      <c r="E15" s="10"/>
    </row>
    <row r="16" spans="1:5" x14ac:dyDescent="0.2">
      <c r="C16" s="7"/>
      <c r="D16" s="7"/>
    </row>
    <row r="17" spans="1:5" x14ac:dyDescent="0.2">
      <c r="A17" s="61"/>
      <c r="B17" s="61"/>
    </row>
    <row r="18" spans="1:5" x14ac:dyDescent="0.2">
      <c r="A18" s="175" t="s">
        <v>57</v>
      </c>
      <c r="B18" s="176"/>
      <c r="C18" s="176"/>
      <c r="D18" s="176"/>
      <c r="E18" s="176"/>
    </row>
    <row r="19" spans="1:5" x14ac:dyDescent="0.2">
      <c r="A19" s="57" t="s">
        <v>58</v>
      </c>
      <c r="B19" s="57"/>
      <c r="C19" s="75"/>
      <c r="D19" s="15"/>
      <c r="E19" s="10"/>
    </row>
    <row r="20" spans="1:5" x14ac:dyDescent="0.2">
      <c r="A20" s="53" t="s">
        <v>59</v>
      </c>
      <c r="B20" s="53"/>
      <c r="C20" s="76"/>
      <c r="D20" s="16" t="s">
        <v>60</v>
      </c>
      <c r="E20" s="10"/>
    </row>
    <row r="21" spans="1:5" x14ac:dyDescent="0.2">
      <c r="A21" s="61"/>
      <c r="B21" s="61"/>
      <c r="D21" s="15"/>
    </row>
    <row r="22" spans="1:5" x14ac:dyDescent="0.2">
      <c r="A22" s="11" t="s">
        <v>61</v>
      </c>
      <c r="B22" s="11"/>
      <c r="C22" s="12" t="s">
        <v>48</v>
      </c>
      <c r="D22" s="12" t="s">
        <v>49</v>
      </c>
      <c r="E22" s="12" t="s">
        <v>6</v>
      </c>
    </row>
    <row r="23" spans="1:5" ht="42" x14ac:dyDescent="0.2">
      <c r="A23" s="57" t="s">
        <v>62</v>
      </c>
      <c r="B23" s="62"/>
      <c r="C23" s="107"/>
      <c r="D23" s="6" t="str">
        <f>IF(C23&lt;&gt;"","","x")</f>
        <v>x</v>
      </c>
      <c r="E23" s="106"/>
    </row>
    <row r="24" spans="1:5" x14ac:dyDescent="0.2">
      <c r="A24" s="95" t="s">
        <v>63</v>
      </c>
      <c r="B24" s="95"/>
      <c r="C24" s="108"/>
      <c r="D24" s="6" t="str">
        <f>IF(C24&lt;&gt;"","","x")</f>
        <v>x</v>
      </c>
      <c r="E24" s="106"/>
    </row>
    <row r="25" spans="1:5" ht="28" x14ac:dyDescent="0.2">
      <c r="A25" s="95" t="s">
        <v>64</v>
      </c>
      <c r="B25" s="95"/>
      <c r="C25" s="108"/>
      <c r="D25" s="83" t="str">
        <f>IF(C25&lt;&gt;"","","x")</f>
        <v>x</v>
      </c>
      <c r="E25" s="106"/>
    </row>
  </sheetData>
  <sheetProtection selectLockedCells="1"/>
  <mergeCells count="6">
    <mergeCell ref="A18:E18"/>
    <mergeCell ref="A1:E1"/>
    <mergeCell ref="C3:E3"/>
    <mergeCell ref="C5:E5"/>
    <mergeCell ref="C6:E6"/>
    <mergeCell ref="A2:E2"/>
  </mergeCells>
  <phoneticPr fontId="13" type="noConversion"/>
  <pageMargins left="0.70866141732283472" right="0.70866141732283472" top="0.78740157480314965" bottom="0.78740157480314965" header="0.31496062992125984" footer="0.31496062992125984"/>
  <pageSetup paperSize="9" scale="81" orientation="portrait" horizontalDpi="300" verticalDpi="300" r:id="rId1"/>
  <headerFooter>
    <oddHeader>&amp;A</oddHeader>
    <oddFooter>&amp;L&amp;F&amp;Cpage &amp;P of &amp;N&amp;RTemplate Version: 1.0</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9"/>
  <sheetViews>
    <sheetView showGridLines="0" zoomScale="120" zoomScaleNormal="120" workbookViewId="0">
      <pane ySplit="4" topLeftCell="A26" activePane="bottomLeft" state="frozen"/>
      <selection sqref="A1:D17"/>
      <selection pane="bottomLeft" activeCell="A2" sqref="A2"/>
    </sheetView>
  </sheetViews>
  <sheetFormatPr baseColWidth="10" defaultColWidth="11.33203125" defaultRowHeight="13" x14ac:dyDescent="0.2"/>
  <cols>
    <col min="1" max="1" width="11.33203125" style="8"/>
    <col min="2" max="2" width="49.83203125" style="2" customWidth="1"/>
    <col min="3" max="3" width="11.33203125" style="8"/>
    <col min="4" max="4" width="57" style="9" customWidth="1"/>
    <col min="5" max="5" width="12.6640625" style="9" customWidth="1"/>
    <col min="6" max="6" width="10.6640625" style="8" customWidth="1"/>
    <col min="7" max="7" width="10.33203125" style="5" customWidth="1"/>
    <col min="8" max="8" width="18.33203125" style="8" customWidth="1"/>
    <col min="9" max="9" width="13.83203125" style="8" customWidth="1"/>
    <col min="10" max="10" width="13.33203125" style="8" customWidth="1"/>
    <col min="11" max="11" width="45.33203125" style="9" customWidth="1"/>
    <col min="12" max="16384" width="11.33203125" style="8"/>
  </cols>
  <sheetData>
    <row r="1" spans="1:11" ht="23" x14ac:dyDescent="0.2">
      <c r="A1" s="205" t="s">
        <v>65</v>
      </c>
      <c r="B1" s="206"/>
      <c r="C1" s="206"/>
      <c r="D1" s="206"/>
      <c r="E1" s="206"/>
      <c r="F1" s="206"/>
      <c r="G1" s="206"/>
      <c r="H1" s="206"/>
      <c r="I1" s="206"/>
      <c r="J1" s="206"/>
      <c r="K1" s="206"/>
    </row>
    <row r="2" spans="1:11" ht="88.5" customHeight="1" x14ac:dyDescent="0.2">
      <c r="A2" s="221" t="s">
        <v>66</v>
      </c>
      <c r="B2" s="222"/>
      <c r="C2" s="222"/>
      <c r="D2" s="222"/>
      <c r="E2" s="222"/>
      <c r="F2" s="222"/>
      <c r="G2" s="222"/>
      <c r="H2" s="222"/>
      <c r="I2" s="222"/>
      <c r="J2" s="222"/>
      <c r="K2" s="223"/>
    </row>
    <row r="3" spans="1:11" ht="48" customHeight="1" x14ac:dyDescent="0.2">
      <c r="A3" s="64"/>
      <c r="B3" s="66"/>
      <c r="C3" s="66"/>
      <c r="D3" s="66"/>
      <c r="E3" s="184" t="s">
        <v>67</v>
      </c>
      <c r="F3" s="184"/>
      <c r="G3" s="89"/>
      <c r="H3" s="89">
        <f>SUM(G6:G27)</f>
        <v>0</v>
      </c>
      <c r="I3" s="89" t="s">
        <v>68</v>
      </c>
      <c r="J3" s="89">
        <f>SUM(J6:J27)</f>
        <v>22</v>
      </c>
      <c r="K3" s="63"/>
    </row>
    <row r="4" spans="1:11" ht="81.75" customHeight="1" x14ac:dyDescent="0.2">
      <c r="A4" s="13" t="s">
        <v>69</v>
      </c>
      <c r="B4" s="13" t="s">
        <v>70</v>
      </c>
      <c r="C4" s="13" t="s">
        <v>71</v>
      </c>
      <c r="D4" s="13" t="s">
        <v>72</v>
      </c>
      <c r="E4" s="13" t="s">
        <v>73</v>
      </c>
      <c r="F4" s="13" t="s">
        <v>74</v>
      </c>
      <c r="G4" s="13" t="s">
        <v>75</v>
      </c>
      <c r="H4" s="13" t="s">
        <v>76</v>
      </c>
      <c r="I4" s="13" t="s">
        <v>77</v>
      </c>
      <c r="J4" s="13" t="s">
        <v>78</v>
      </c>
      <c r="K4" s="13" t="s">
        <v>6</v>
      </c>
    </row>
    <row r="5" spans="1:11" s="3" customFormat="1" ht="15" customHeight="1" x14ac:dyDescent="0.2">
      <c r="A5" s="181" t="s">
        <v>79</v>
      </c>
      <c r="B5" s="182"/>
      <c r="C5" s="182"/>
      <c r="D5" s="182"/>
      <c r="E5" s="182"/>
      <c r="F5" s="182"/>
      <c r="G5" s="182"/>
      <c r="H5" s="182"/>
      <c r="I5" s="182"/>
      <c r="J5" s="182"/>
      <c r="K5" s="183"/>
    </row>
    <row r="6" spans="1:11" s="3" customFormat="1" ht="25.75" customHeight="1" x14ac:dyDescent="0.2">
      <c r="A6" s="185" t="s">
        <v>80</v>
      </c>
      <c r="B6" s="186" t="s">
        <v>81</v>
      </c>
      <c r="C6" s="77" t="s">
        <v>82</v>
      </c>
      <c r="D6" s="23" t="s">
        <v>83</v>
      </c>
      <c r="E6" s="77"/>
      <c r="F6" s="24" t="s">
        <v>84</v>
      </c>
      <c r="G6" s="25"/>
      <c r="H6" s="77">
        <v>0</v>
      </c>
      <c r="I6" s="187">
        <v>2</v>
      </c>
      <c r="J6" s="188">
        <f>IF(F6&lt;&gt;"",(I6*H6),0)+IF(F7&lt;&gt;"",(I6*H7),0)+IF(F8&lt;&gt;"",(I6*H8),0)</f>
        <v>0</v>
      </c>
      <c r="K6" s="189"/>
    </row>
    <row r="7" spans="1:11" s="3" customFormat="1" ht="34.5" customHeight="1" x14ac:dyDescent="0.2">
      <c r="A7" s="185"/>
      <c r="B7" s="186"/>
      <c r="C7" s="77" t="s">
        <v>85</v>
      </c>
      <c r="D7" s="23" t="s">
        <v>86</v>
      </c>
      <c r="E7" s="77"/>
      <c r="F7" s="24"/>
      <c r="G7" s="25"/>
      <c r="H7" s="77">
        <v>1</v>
      </c>
      <c r="I7" s="187"/>
      <c r="J7" s="188"/>
      <c r="K7" s="190"/>
    </row>
    <row r="8" spans="1:11" s="3" customFormat="1" ht="33" customHeight="1" x14ac:dyDescent="0.2">
      <c r="A8" s="185"/>
      <c r="B8" s="186"/>
      <c r="C8" s="77" t="s">
        <v>87</v>
      </c>
      <c r="D8" s="23" t="s">
        <v>88</v>
      </c>
      <c r="E8" s="77"/>
      <c r="F8" s="24"/>
      <c r="G8" s="91"/>
      <c r="H8" s="77">
        <v>2</v>
      </c>
      <c r="I8" s="187"/>
      <c r="J8" s="188"/>
      <c r="K8" s="190"/>
    </row>
    <row r="9" spans="1:11" s="3" customFormat="1" ht="25.75" customHeight="1" x14ac:dyDescent="0.2">
      <c r="A9" s="185"/>
      <c r="B9" s="186"/>
      <c r="C9" s="77" t="s">
        <v>89</v>
      </c>
      <c r="D9" s="23" t="s">
        <v>90</v>
      </c>
      <c r="E9" s="77" t="s">
        <v>48</v>
      </c>
      <c r="F9" s="24"/>
      <c r="G9" s="91">
        <f>IF(F9&lt;&gt;"",1,0)</f>
        <v>0</v>
      </c>
      <c r="H9" s="77"/>
      <c r="I9" s="187"/>
      <c r="J9" s="188"/>
      <c r="K9" s="190"/>
    </row>
    <row r="10" spans="1:11" s="3" customFormat="1" ht="15" customHeight="1" x14ac:dyDescent="0.2">
      <c r="A10" s="181" t="s">
        <v>91</v>
      </c>
      <c r="B10" s="182"/>
      <c r="C10" s="182"/>
      <c r="D10" s="182"/>
      <c r="E10" s="182"/>
      <c r="F10" s="182"/>
      <c r="G10" s="182"/>
      <c r="H10" s="182"/>
      <c r="I10" s="182"/>
      <c r="J10" s="182"/>
      <c r="K10" s="183"/>
    </row>
    <row r="11" spans="1:11" s="3" customFormat="1" ht="15.75" customHeight="1" x14ac:dyDescent="0.2">
      <c r="A11" s="199" t="s">
        <v>92</v>
      </c>
      <c r="B11" s="201" t="s">
        <v>93</v>
      </c>
      <c r="C11" s="77" t="s">
        <v>94</v>
      </c>
      <c r="D11" s="119" t="s">
        <v>95</v>
      </c>
      <c r="E11" s="103"/>
      <c r="F11" s="24" t="s">
        <v>84</v>
      </c>
      <c r="G11" s="25"/>
      <c r="H11" s="103">
        <v>0</v>
      </c>
      <c r="I11" s="199">
        <v>5</v>
      </c>
      <c r="J11" s="201">
        <f>IF(F11&lt;&gt;"",(I11*H11),0)+IF(F12&lt;&gt;"",(I11*H12),0)+IF(F13&lt;&gt;"",(I11*H13),0)</f>
        <v>0</v>
      </c>
      <c r="K11" s="212"/>
    </row>
    <row r="12" spans="1:11" s="3" customFormat="1" ht="28" x14ac:dyDescent="0.2">
      <c r="A12" s="210"/>
      <c r="B12" s="211"/>
      <c r="C12" s="77" t="s">
        <v>96</v>
      </c>
      <c r="D12" s="23" t="s">
        <v>97</v>
      </c>
      <c r="E12" s="77"/>
      <c r="F12" s="27"/>
      <c r="G12" s="25"/>
      <c r="H12" s="77">
        <v>2</v>
      </c>
      <c r="I12" s="210"/>
      <c r="J12" s="211"/>
      <c r="K12" s="213"/>
    </row>
    <row r="13" spans="1:11" s="3" customFormat="1" ht="28" x14ac:dyDescent="0.2">
      <c r="A13" s="200"/>
      <c r="B13" s="202"/>
      <c r="C13" s="77" t="s">
        <v>98</v>
      </c>
      <c r="D13" s="23" t="s">
        <v>99</v>
      </c>
      <c r="E13" s="77"/>
      <c r="F13" s="27"/>
      <c r="G13" s="25"/>
      <c r="H13" s="77">
        <v>1</v>
      </c>
      <c r="I13" s="200"/>
      <c r="J13" s="202"/>
      <c r="K13" s="214"/>
    </row>
    <row r="14" spans="1:11" s="3" customFormat="1" ht="28" customHeight="1" x14ac:dyDescent="0.2">
      <c r="A14" s="194" t="s">
        <v>100</v>
      </c>
      <c r="B14" s="195" t="s">
        <v>101</v>
      </c>
      <c r="C14" s="80" t="s">
        <v>102</v>
      </c>
      <c r="D14" s="23" t="s">
        <v>103</v>
      </c>
      <c r="E14" s="78"/>
      <c r="F14" s="24"/>
      <c r="G14" s="25"/>
      <c r="H14" s="80">
        <v>1</v>
      </c>
      <c r="I14" s="194">
        <v>2</v>
      </c>
      <c r="J14" s="191">
        <f>IF(F14&lt;&gt;"",(I14*H14),0)+IF(F15&lt;&gt;"",(I14*H15),0)+IF(F16&lt;&gt;"",(I14*H16),0)+IF(F17&lt;&gt;"",(I14*H17),0)</f>
        <v>8</v>
      </c>
      <c r="K14" s="192"/>
    </row>
    <row r="15" spans="1:11" s="3" customFormat="1" ht="26" customHeight="1" x14ac:dyDescent="0.2">
      <c r="A15" s="194"/>
      <c r="B15" s="196"/>
      <c r="C15" s="80" t="s">
        <v>104</v>
      </c>
      <c r="D15" s="23" t="s">
        <v>105</v>
      </c>
      <c r="E15" s="23"/>
      <c r="F15" s="24"/>
      <c r="G15" s="25"/>
      <c r="H15" s="80">
        <v>2</v>
      </c>
      <c r="I15" s="194"/>
      <c r="J15" s="191"/>
      <c r="K15" s="193"/>
    </row>
    <row r="16" spans="1:11" s="3" customFormat="1" ht="26" customHeight="1" x14ac:dyDescent="0.2">
      <c r="A16" s="194"/>
      <c r="B16" s="196"/>
      <c r="C16" s="80" t="s">
        <v>106</v>
      </c>
      <c r="D16" s="23" t="s">
        <v>107</v>
      </c>
      <c r="E16" s="77"/>
      <c r="F16" s="24"/>
      <c r="G16" s="25"/>
      <c r="H16" s="80">
        <v>3</v>
      </c>
      <c r="I16" s="194"/>
      <c r="J16" s="191"/>
      <c r="K16" s="193"/>
    </row>
    <row r="17" spans="1:11" ht="27" customHeight="1" x14ac:dyDescent="0.2">
      <c r="A17" s="194"/>
      <c r="B17" s="197"/>
      <c r="C17" s="80" t="s">
        <v>108</v>
      </c>
      <c r="D17" s="23" t="s">
        <v>109</v>
      </c>
      <c r="E17" s="77"/>
      <c r="F17" s="24" t="s">
        <v>84</v>
      </c>
      <c r="G17" s="25"/>
      <c r="H17" s="80">
        <v>4</v>
      </c>
      <c r="I17" s="194"/>
      <c r="J17" s="191"/>
      <c r="K17" s="193"/>
    </row>
    <row r="18" spans="1:11" ht="28" customHeight="1" x14ac:dyDescent="0.2">
      <c r="A18" s="194" t="s">
        <v>110</v>
      </c>
      <c r="B18" s="224" t="s">
        <v>111</v>
      </c>
      <c r="C18" s="80" t="s">
        <v>112</v>
      </c>
      <c r="D18" s="23" t="s">
        <v>113</v>
      </c>
      <c r="E18" s="78"/>
      <c r="F18" s="24"/>
      <c r="G18" s="25"/>
      <c r="H18" s="80">
        <v>1</v>
      </c>
      <c r="I18" s="194">
        <v>2</v>
      </c>
      <c r="J18" s="191">
        <f>IF(F18&lt;&gt;"",(I18*H18),0)+IF(F19&lt;&gt;"",(I18*H19),0)+IF(F20&lt;&gt;"",(I18*H20),0)+IF(F21&lt;&gt;"",(I18*H21),0)</f>
        <v>8</v>
      </c>
      <c r="K18" s="192"/>
    </row>
    <row r="19" spans="1:11" ht="30" customHeight="1" x14ac:dyDescent="0.2">
      <c r="A19" s="194"/>
      <c r="B19" s="225"/>
      <c r="C19" s="80" t="s">
        <v>114</v>
      </c>
      <c r="D19" s="23" t="s">
        <v>115</v>
      </c>
      <c r="E19" s="23"/>
      <c r="F19" s="24"/>
      <c r="G19" s="25"/>
      <c r="H19" s="80">
        <v>2</v>
      </c>
      <c r="I19" s="194"/>
      <c r="J19" s="191"/>
      <c r="K19" s="193"/>
    </row>
    <row r="20" spans="1:11" ht="27" customHeight="1" x14ac:dyDescent="0.2">
      <c r="A20" s="194"/>
      <c r="B20" s="225"/>
      <c r="C20" s="80" t="s">
        <v>116</v>
      </c>
      <c r="D20" s="23" t="s">
        <v>117</v>
      </c>
      <c r="E20" s="77"/>
      <c r="F20" s="24"/>
      <c r="G20" s="25"/>
      <c r="H20" s="80">
        <v>3</v>
      </c>
      <c r="I20" s="194"/>
      <c r="J20" s="191"/>
      <c r="K20" s="193"/>
    </row>
    <row r="21" spans="1:11" s="3" customFormat="1" ht="31" customHeight="1" x14ac:dyDescent="0.2">
      <c r="A21" s="194"/>
      <c r="B21" s="225"/>
      <c r="C21" s="80" t="s">
        <v>118</v>
      </c>
      <c r="D21" s="23" t="s">
        <v>119</v>
      </c>
      <c r="E21" s="77"/>
      <c r="F21" s="24" t="s">
        <v>84</v>
      </c>
      <c r="G21" s="25"/>
      <c r="H21" s="80">
        <v>4</v>
      </c>
      <c r="I21" s="194"/>
      <c r="J21" s="191"/>
      <c r="K21" s="193"/>
    </row>
    <row r="22" spans="1:11" s="3" customFormat="1" ht="86.25" customHeight="1" x14ac:dyDescent="0.2">
      <c r="A22" s="215" t="s">
        <v>120</v>
      </c>
      <c r="B22" s="217" t="s">
        <v>121</v>
      </c>
      <c r="C22" s="79" t="s">
        <v>122</v>
      </c>
      <c r="D22" s="26" t="s">
        <v>49</v>
      </c>
      <c r="E22" s="79"/>
      <c r="F22" s="24" t="s">
        <v>84</v>
      </c>
      <c r="G22" s="25"/>
      <c r="H22" s="79">
        <v>0</v>
      </c>
      <c r="I22" s="199">
        <v>5</v>
      </c>
      <c r="J22" s="219">
        <f>IF(F22&lt;&gt;"",(I22*H22),0)+IF(F23&lt;&gt;"",(I22*H23),0)</f>
        <v>0</v>
      </c>
      <c r="K22" s="212"/>
    </row>
    <row r="23" spans="1:11" ht="70" customHeight="1" x14ac:dyDescent="0.2">
      <c r="A23" s="216"/>
      <c r="B23" s="218"/>
      <c r="C23" s="79" t="s">
        <v>123</v>
      </c>
      <c r="D23" s="26" t="s">
        <v>48</v>
      </c>
      <c r="E23" s="79"/>
      <c r="F23" s="24"/>
      <c r="G23" s="25"/>
      <c r="H23" s="79">
        <v>1</v>
      </c>
      <c r="I23" s="200"/>
      <c r="J23" s="220"/>
      <c r="K23" s="214"/>
    </row>
    <row r="24" spans="1:11" x14ac:dyDescent="0.2">
      <c r="A24" s="207" t="s">
        <v>124</v>
      </c>
      <c r="B24" s="208"/>
      <c r="C24" s="208"/>
      <c r="D24" s="208"/>
      <c r="E24" s="208"/>
      <c r="F24" s="208"/>
      <c r="G24" s="208"/>
      <c r="H24" s="208"/>
      <c r="I24" s="208"/>
      <c r="J24" s="208"/>
      <c r="K24" s="209"/>
    </row>
    <row r="25" spans="1:11" ht="42" x14ac:dyDescent="0.2">
      <c r="A25" s="194" t="s">
        <v>125</v>
      </c>
      <c r="B25" s="198" t="s">
        <v>126</v>
      </c>
      <c r="C25" s="80" t="s">
        <v>127</v>
      </c>
      <c r="D25" s="23" t="s">
        <v>128</v>
      </c>
      <c r="E25" s="78"/>
      <c r="F25" s="24" t="s">
        <v>84</v>
      </c>
      <c r="G25" s="25"/>
      <c r="H25" s="80">
        <v>2</v>
      </c>
      <c r="I25" s="194">
        <v>3</v>
      </c>
      <c r="J25" s="191">
        <f>MAX(IF(F25&lt;&gt;"",(I25*H25),0),IF(F26&lt;&gt;"",(I25*H26),0),IF(F27&lt;&gt;"",(I25*H27),0))</f>
        <v>6</v>
      </c>
      <c r="K25" s="192"/>
    </row>
    <row r="26" spans="1:11" ht="56" x14ac:dyDescent="0.2">
      <c r="A26" s="194"/>
      <c r="B26" s="198"/>
      <c r="C26" s="80" t="s">
        <v>129</v>
      </c>
      <c r="D26" s="23" t="s">
        <v>130</v>
      </c>
      <c r="E26" s="23"/>
      <c r="F26" s="24"/>
      <c r="G26" s="25"/>
      <c r="H26" s="80">
        <v>3</v>
      </c>
      <c r="I26" s="194"/>
      <c r="J26" s="191"/>
      <c r="K26" s="193"/>
    </row>
    <row r="27" spans="1:11" ht="48" customHeight="1" x14ac:dyDescent="0.2">
      <c r="A27" s="194"/>
      <c r="B27" s="198"/>
      <c r="C27" s="80" t="s">
        <v>131</v>
      </c>
      <c r="D27" s="23" t="s">
        <v>132</v>
      </c>
      <c r="E27" s="77"/>
      <c r="F27" s="24"/>
      <c r="G27" s="25"/>
      <c r="H27" s="80">
        <v>1</v>
      </c>
      <c r="I27" s="194"/>
      <c r="J27" s="191"/>
      <c r="K27" s="193"/>
    </row>
    <row r="28" spans="1:11" ht="27" customHeight="1" x14ac:dyDescent="0.2">
      <c r="A28" s="199" t="s">
        <v>133</v>
      </c>
      <c r="B28" s="201" t="s">
        <v>134</v>
      </c>
      <c r="C28" s="77" t="s">
        <v>135</v>
      </c>
      <c r="D28" s="23" t="s">
        <v>49</v>
      </c>
      <c r="E28" s="77"/>
      <c r="F28" s="24" t="s">
        <v>84</v>
      </c>
      <c r="G28" s="25"/>
      <c r="H28" s="77">
        <v>0</v>
      </c>
      <c r="I28" s="199">
        <v>3</v>
      </c>
      <c r="J28" s="201">
        <f>IF(F28&lt;&gt;"",(I28*H28),0)</f>
        <v>0</v>
      </c>
      <c r="K28" s="203"/>
    </row>
    <row r="29" spans="1:11" ht="37" customHeight="1" x14ac:dyDescent="0.2">
      <c r="A29" s="200"/>
      <c r="B29" s="202"/>
      <c r="C29" s="77" t="s">
        <v>136</v>
      </c>
      <c r="D29" s="23" t="s">
        <v>48</v>
      </c>
      <c r="E29" s="77" t="s">
        <v>48</v>
      </c>
      <c r="F29" s="24"/>
      <c r="G29" s="25">
        <f>IF(F29&lt;&gt;"",1,0)</f>
        <v>0</v>
      </c>
      <c r="H29" s="77"/>
      <c r="I29" s="200"/>
      <c r="J29" s="202"/>
      <c r="K29" s="204"/>
    </row>
  </sheetData>
  <sheetProtection selectLockedCells="1"/>
  <mergeCells count="41">
    <mergeCell ref="A1:K1"/>
    <mergeCell ref="A24:K24"/>
    <mergeCell ref="A11:A13"/>
    <mergeCell ref="B11:B13"/>
    <mergeCell ref="I11:I13"/>
    <mergeCell ref="J11:J13"/>
    <mergeCell ref="K11:K13"/>
    <mergeCell ref="A22:A23"/>
    <mergeCell ref="B22:B23"/>
    <mergeCell ref="I22:I23"/>
    <mergeCell ref="J22:J23"/>
    <mergeCell ref="K22:K23"/>
    <mergeCell ref="A2:K2"/>
    <mergeCell ref="A18:A21"/>
    <mergeCell ref="B18:B21"/>
    <mergeCell ref="I18:I21"/>
    <mergeCell ref="A28:A29"/>
    <mergeCell ref="B28:B29"/>
    <mergeCell ref="I28:I29"/>
    <mergeCell ref="J28:J29"/>
    <mergeCell ref="K28:K29"/>
    <mergeCell ref="A25:A27"/>
    <mergeCell ref="B25:B27"/>
    <mergeCell ref="I25:I27"/>
    <mergeCell ref="J25:J27"/>
    <mergeCell ref="K25:K27"/>
    <mergeCell ref="J18:J21"/>
    <mergeCell ref="K18:K21"/>
    <mergeCell ref="A14:A17"/>
    <mergeCell ref="B14:B17"/>
    <mergeCell ref="I14:I17"/>
    <mergeCell ref="J14:J17"/>
    <mergeCell ref="K14:K17"/>
    <mergeCell ref="A10:K10"/>
    <mergeCell ref="E3:F3"/>
    <mergeCell ref="A5:K5"/>
    <mergeCell ref="A6:A9"/>
    <mergeCell ref="B6:B9"/>
    <mergeCell ref="I6:I9"/>
    <mergeCell ref="J6:J9"/>
    <mergeCell ref="K6:K9"/>
  </mergeCells>
  <phoneticPr fontId="13" type="noConversion"/>
  <conditionalFormatting sqref="H3">
    <cfRule type="cellIs" dxfId="7" priority="1" operator="greaterThan">
      <formula>0</formula>
    </cfRule>
  </conditionalFormatting>
  <pageMargins left="0.25" right="0.25" top="0.75" bottom="0.75" header="0.3" footer="0.3"/>
  <pageSetup paperSize="9" scale="61" fitToHeight="0" orientation="landscape" r:id="rId1"/>
  <headerFooter>
    <oddHeader>&amp;A</oddHeader>
    <oddFooter>&amp;L&amp;F&amp;CPage &amp;P of &amp;N&amp;RTemplate Version: 1.0</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94"/>
  <sheetViews>
    <sheetView showGridLines="0" zoomScaleNormal="100" workbookViewId="0">
      <pane ySplit="4" topLeftCell="A47" activePane="bottomLeft" state="frozen"/>
      <selection pane="bottomLeft" activeCell="A2" sqref="A2:L2"/>
    </sheetView>
  </sheetViews>
  <sheetFormatPr baseColWidth="10" defaultColWidth="11.33203125" defaultRowHeight="13" x14ac:dyDescent="0.15"/>
  <cols>
    <col min="1" max="1" width="15.6640625" style="1" customWidth="1"/>
    <col min="2" max="2" width="33" style="1" customWidth="1"/>
    <col min="3" max="3" width="19.83203125" style="1" customWidth="1"/>
    <col min="4" max="4" width="56.1640625" style="1" customWidth="1"/>
    <col min="5" max="5" width="22.1640625" style="1" customWidth="1"/>
    <col min="6" max="6" width="6.5" style="1" hidden="1" customWidth="1"/>
    <col min="7" max="7" width="17.83203125" style="1" customWidth="1"/>
    <col min="8" max="8" width="14.6640625" style="1" customWidth="1"/>
    <col min="9" max="9" width="20.6640625" style="1" customWidth="1"/>
    <col min="10" max="10" width="22.33203125" style="1" customWidth="1"/>
    <col min="11" max="11" width="38.6640625" style="1" customWidth="1"/>
    <col min="12" max="12" width="0" style="1" hidden="1" customWidth="1"/>
    <col min="13" max="16384" width="11.33203125" style="1"/>
  </cols>
  <sheetData>
    <row r="1" spans="1:12" s="8" customFormat="1" ht="25" customHeight="1" x14ac:dyDescent="0.2">
      <c r="A1" s="205" t="s">
        <v>137</v>
      </c>
      <c r="B1" s="206"/>
      <c r="C1" s="206"/>
      <c r="D1" s="206"/>
      <c r="E1" s="206"/>
      <c r="F1" s="206"/>
      <c r="G1" s="206"/>
      <c r="H1" s="206"/>
      <c r="I1" s="206"/>
      <c r="J1" s="206"/>
      <c r="K1" s="206"/>
      <c r="L1" s="64"/>
    </row>
    <row r="2" spans="1:12" ht="71.25" customHeight="1" x14ac:dyDescent="0.15">
      <c r="A2" s="292" t="s">
        <v>138</v>
      </c>
      <c r="B2" s="293"/>
      <c r="C2" s="293"/>
      <c r="D2" s="293"/>
      <c r="E2" s="293"/>
      <c r="F2" s="293"/>
      <c r="G2" s="293"/>
      <c r="H2" s="293"/>
      <c r="I2" s="293"/>
      <c r="J2" s="293"/>
      <c r="K2" s="293"/>
      <c r="L2" s="294"/>
    </row>
    <row r="3" spans="1:12" ht="65" customHeight="1" x14ac:dyDescent="0.2">
      <c r="A3" s="67"/>
      <c r="B3" s="68"/>
      <c r="C3" s="68"/>
      <c r="D3" s="67"/>
      <c r="E3" s="88" t="s">
        <v>139</v>
      </c>
      <c r="F3" s="89"/>
      <c r="G3" s="89">
        <f>SUM(F6:F53,F56:F62,F64:F81,F83:F86,F88:F90)</f>
        <v>0</v>
      </c>
      <c r="H3" s="90"/>
      <c r="I3" s="125" t="s">
        <v>140</v>
      </c>
      <c r="J3" s="89">
        <f>SUM(J5,J55,J63,J82,J87)</f>
        <v>50</v>
      </c>
      <c r="K3" s="81"/>
      <c r="L3" s="69"/>
    </row>
    <row r="4" spans="1:12" ht="103" customHeight="1" x14ac:dyDescent="0.15">
      <c r="A4" s="13" t="s">
        <v>141</v>
      </c>
      <c r="B4" s="13" t="s">
        <v>142</v>
      </c>
      <c r="C4" s="13" t="s">
        <v>143</v>
      </c>
      <c r="D4" s="13" t="s">
        <v>144</v>
      </c>
      <c r="E4" s="13" t="s">
        <v>145</v>
      </c>
      <c r="F4" s="13" t="s">
        <v>146</v>
      </c>
      <c r="G4" s="56" t="s">
        <v>147</v>
      </c>
      <c r="H4" s="13" t="s">
        <v>148</v>
      </c>
      <c r="I4" s="13" t="s">
        <v>149</v>
      </c>
      <c r="J4" s="13" t="s">
        <v>150</v>
      </c>
      <c r="K4" s="13" t="s">
        <v>6</v>
      </c>
      <c r="L4" s="69"/>
    </row>
    <row r="5" spans="1:12" s="115" customFormat="1" ht="65" customHeight="1" x14ac:dyDescent="0.2">
      <c r="A5" s="238" t="s">
        <v>151</v>
      </c>
      <c r="B5" s="239"/>
      <c r="C5" s="239"/>
      <c r="D5" s="239"/>
      <c r="E5" s="124" t="s">
        <v>152</v>
      </c>
      <c r="F5" s="120"/>
      <c r="G5" s="121">
        <f>SUM(F6:F54)</f>
        <v>0</v>
      </c>
      <c r="H5" s="114"/>
      <c r="I5" s="124" t="s">
        <v>153</v>
      </c>
      <c r="J5" s="123">
        <f>SUM(J6:J54)</f>
        <v>50</v>
      </c>
      <c r="K5" s="114"/>
    </row>
    <row r="6" spans="1:12" s="32" customFormat="1" ht="51.75" customHeight="1" x14ac:dyDescent="0.15">
      <c r="A6" s="256" t="s">
        <v>154</v>
      </c>
      <c r="B6" s="186" t="s">
        <v>155</v>
      </c>
      <c r="C6" s="86" t="s">
        <v>156</v>
      </c>
      <c r="D6" s="97" t="s">
        <v>157</v>
      </c>
      <c r="E6" s="31" t="s">
        <v>84</v>
      </c>
      <c r="F6" s="112"/>
      <c r="G6" s="112"/>
      <c r="H6" s="98">
        <v>0</v>
      </c>
      <c r="I6" s="256">
        <v>2</v>
      </c>
      <c r="J6" s="258">
        <f>IF(E6&lt;&gt;"",H6*I6)</f>
        <v>0</v>
      </c>
      <c r="K6" s="295"/>
      <c r="L6" s="69"/>
    </row>
    <row r="7" spans="1:12" s="32" customFormat="1" ht="51.75" customHeight="1" x14ac:dyDescent="0.15">
      <c r="A7" s="256"/>
      <c r="B7" s="186"/>
      <c r="C7" s="100" t="s">
        <v>158</v>
      </c>
      <c r="D7" s="99" t="s">
        <v>159</v>
      </c>
      <c r="E7" s="31"/>
      <c r="F7" s="112"/>
      <c r="G7" s="112"/>
      <c r="H7" s="98">
        <v>1</v>
      </c>
      <c r="I7" s="256"/>
      <c r="J7" s="258"/>
      <c r="K7" s="296"/>
      <c r="L7" s="69"/>
    </row>
    <row r="8" spans="1:12" s="32" customFormat="1" ht="60" customHeight="1" x14ac:dyDescent="0.15">
      <c r="A8" s="256"/>
      <c r="B8" s="186"/>
      <c r="C8" s="113" t="s">
        <v>160</v>
      </c>
      <c r="D8" s="99" t="s">
        <v>161</v>
      </c>
      <c r="E8" s="31"/>
      <c r="F8" s="112">
        <f>IF(E8&lt;&gt;"",1,0)</f>
        <v>0</v>
      </c>
      <c r="G8" s="112" t="s">
        <v>48</v>
      </c>
      <c r="H8" s="98"/>
      <c r="I8" s="256"/>
      <c r="J8" s="258"/>
      <c r="K8" s="297"/>
      <c r="L8" s="69"/>
    </row>
    <row r="9" spans="1:12" s="32" customFormat="1" ht="64.5" customHeight="1" x14ac:dyDescent="0.15">
      <c r="A9" s="256" t="s">
        <v>162</v>
      </c>
      <c r="B9" s="186" t="s">
        <v>163</v>
      </c>
      <c r="C9" s="98" t="s">
        <v>164</v>
      </c>
      <c r="D9" s="119" t="s">
        <v>165</v>
      </c>
      <c r="E9" s="31"/>
      <c r="F9" s="112"/>
      <c r="G9" s="119"/>
      <c r="H9" s="113">
        <v>0</v>
      </c>
      <c r="I9" s="244">
        <v>1</v>
      </c>
      <c r="J9" s="244">
        <f>IF(E9&lt;&gt;"",H9*I9)+IF(E10&lt;&gt;"",H10*I9)</f>
        <v>1</v>
      </c>
      <c r="K9" s="244"/>
      <c r="L9" s="69"/>
    </row>
    <row r="10" spans="1:12" s="32" customFormat="1" ht="64.5" customHeight="1" x14ac:dyDescent="0.15">
      <c r="A10" s="256"/>
      <c r="B10" s="186"/>
      <c r="C10" s="96" t="s">
        <v>166</v>
      </c>
      <c r="D10" s="104" t="s">
        <v>167</v>
      </c>
      <c r="E10" s="31" t="s">
        <v>84</v>
      </c>
      <c r="F10" s="112"/>
      <c r="G10" s="119"/>
      <c r="H10" s="113">
        <v>1</v>
      </c>
      <c r="I10" s="245"/>
      <c r="J10" s="245"/>
      <c r="K10" s="245"/>
      <c r="L10" s="69"/>
    </row>
    <row r="11" spans="1:12" s="32" customFormat="1" ht="64.5" customHeight="1" x14ac:dyDescent="0.15">
      <c r="A11" s="256"/>
      <c r="B11" s="186"/>
      <c r="C11" s="98" t="s">
        <v>168</v>
      </c>
      <c r="D11" s="119" t="s">
        <v>169</v>
      </c>
      <c r="E11" s="31"/>
      <c r="F11" s="112">
        <f>IF(E11&lt;&gt;"",1,0)</f>
        <v>0</v>
      </c>
      <c r="G11" s="112" t="s">
        <v>48</v>
      </c>
      <c r="H11" s="113"/>
      <c r="I11" s="246"/>
      <c r="J11" s="246"/>
      <c r="K11" s="246"/>
      <c r="L11" s="69"/>
    </row>
    <row r="12" spans="1:12" s="32" customFormat="1" ht="64.5" customHeight="1" x14ac:dyDescent="0.15">
      <c r="A12" s="226" t="s">
        <v>170</v>
      </c>
      <c r="B12" s="229" t="s">
        <v>171</v>
      </c>
      <c r="C12" s="98" t="s">
        <v>172</v>
      </c>
      <c r="D12" s="99" t="s">
        <v>173</v>
      </c>
      <c r="E12" s="31"/>
      <c r="F12" s="112"/>
      <c r="G12" s="112"/>
      <c r="H12" s="113">
        <v>0</v>
      </c>
      <c r="I12" s="263">
        <v>1</v>
      </c>
      <c r="J12" s="244">
        <f>IF(E13&lt;&gt;"",H13*I12)+IF(E12&lt;&gt;"",H12*I12)+0</f>
        <v>1</v>
      </c>
      <c r="K12" s="244"/>
      <c r="L12" s="69"/>
    </row>
    <row r="13" spans="1:12" s="32" customFormat="1" ht="64.5" customHeight="1" x14ac:dyDescent="0.15">
      <c r="A13" s="227"/>
      <c r="B13" s="230"/>
      <c r="C13" s="96" t="s">
        <v>174</v>
      </c>
      <c r="D13" s="97" t="s">
        <v>175</v>
      </c>
      <c r="E13" s="31" t="s">
        <v>84</v>
      </c>
      <c r="F13" s="112"/>
      <c r="G13" s="112"/>
      <c r="H13" s="98">
        <v>1</v>
      </c>
      <c r="I13" s="264"/>
      <c r="J13" s="245"/>
      <c r="K13" s="245"/>
      <c r="L13" s="69"/>
    </row>
    <row r="14" spans="1:12" s="32" customFormat="1" ht="64.5" customHeight="1" x14ac:dyDescent="0.15">
      <c r="A14" s="228"/>
      <c r="B14" s="231"/>
      <c r="C14" s="98" t="s">
        <v>176</v>
      </c>
      <c r="D14" s="99" t="s">
        <v>177</v>
      </c>
      <c r="E14" s="31"/>
      <c r="F14" s="112">
        <f>IF(E14&lt;&gt;"",1,0)</f>
        <v>0</v>
      </c>
      <c r="G14" s="112" t="s">
        <v>48</v>
      </c>
      <c r="H14" s="98"/>
      <c r="I14" s="265"/>
      <c r="J14" s="246"/>
      <c r="K14" s="245"/>
      <c r="L14" s="69"/>
    </row>
    <row r="15" spans="1:12" s="32" customFormat="1" ht="24" customHeight="1" x14ac:dyDescent="0.15">
      <c r="A15" s="226" t="s">
        <v>178</v>
      </c>
      <c r="B15" s="248" t="s">
        <v>179</v>
      </c>
      <c r="C15" s="98" t="s">
        <v>180</v>
      </c>
      <c r="D15" s="99" t="s">
        <v>181</v>
      </c>
      <c r="E15" s="31"/>
      <c r="F15" s="112"/>
      <c r="G15" s="112"/>
      <c r="H15" s="98">
        <v>0</v>
      </c>
      <c r="I15" s="263">
        <v>1</v>
      </c>
      <c r="J15" s="244">
        <f>IF(E15&lt;&gt;"",H15*I15)+IF(E16&lt;&gt;"",H16*I15)</f>
        <v>1</v>
      </c>
      <c r="K15" s="140"/>
      <c r="L15" s="69"/>
    </row>
    <row r="16" spans="1:12" s="32" customFormat="1" ht="53" customHeight="1" x14ac:dyDescent="0.15">
      <c r="A16" s="227"/>
      <c r="B16" s="249"/>
      <c r="C16" s="96" t="s">
        <v>182</v>
      </c>
      <c r="D16" s="97" t="s">
        <v>183</v>
      </c>
      <c r="E16" s="31" t="s">
        <v>84</v>
      </c>
      <c r="F16" s="112"/>
      <c r="G16" s="112"/>
      <c r="H16" s="98">
        <v>1</v>
      </c>
      <c r="I16" s="264"/>
      <c r="J16" s="245"/>
      <c r="K16" s="140"/>
      <c r="L16" s="69"/>
    </row>
    <row r="17" spans="1:12" s="32" customFormat="1" ht="38" customHeight="1" x14ac:dyDescent="0.15">
      <c r="A17" s="228"/>
      <c r="B17" s="250"/>
      <c r="C17" s="98" t="s">
        <v>184</v>
      </c>
      <c r="D17" s="99" t="s">
        <v>185</v>
      </c>
      <c r="E17" s="31"/>
      <c r="F17" s="112">
        <v>0</v>
      </c>
      <c r="G17" s="112" t="s">
        <v>48</v>
      </c>
      <c r="H17" s="98"/>
      <c r="I17" s="265"/>
      <c r="J17" s="246"/>
      <c r="K17" s="140"/>
      <c r="L17" s="69"/>
    </row>
    <row r="18" spans="1:12" s="32" customFormat="1" ht="32" customHeight="1" x14ac:dyDescent="0.15">
      <c r="A18" s="226" t="s">
        <v>186</v>
      </c>
      <c r="B18" s="229" t="s">
        <v>187</v>
      </c>
      <c r="C18" s="96" t="s">
        <v>188</v>
      </c>
      <c r="D18" s="97" t="s">
        <v>189</v>
      </c>
      <c r="E18" s="31" t="s">
        <v>84</v>
      </c>
      <c r="F18" s="112"/>
      <c r="G18" s="112"/>
      <c r="H18" s="98">
        <v>0</v>
      </c>
      <c r="I18" s="263">
        <v>2</v>
      </c>
      <c r="J18" s="244">
        <f>IF(E18&lt;&gt;"",H18*I18)+IF(E19&lt;&gt;"",H19*I18)+0</f>
        <v>0</v>
      </c>
      <c r="K18" s="140"/>
      <c r="L18" s="69"/>
    </row>
    <row r="19" spans="1:12" s="32" customFormat="1" ht="38" customHeight="1" x14ac:dyDescent="0.15">
      <c r="A19" s="227"/>
      <c r="B19" s="230"/>
      <c r="C19" s="98" t="s">
        <v>190</v>
      </c>
      <c r="D19" s="99" t="s">
        <v>191</v>
      </c>
      <c r="E19" s="31"/>
      <c r="F19" s="112"/>
      <c r="G19" s="112"/>
      <c r="H19" s="98">
        <v>1</v>
      </c>
      <c r="I19" s="264"/>
      <c r="J19" s="245"/>
      <c r="K19" s="140"/>
      <c r="L19" s="69"/>
    </row>
    <row r="20" spans="1:12" s="32" customFormat="1" ht="41" customHeight="1" x14ac:dyDescent="0.15">
      <c r="A20" s="228"/>
      <c r="B20" s="231"/>
      <c r="C20" s="98" t="s">
        <v>192</v>
      </c>
      <c r="D20" s="99" t="s">
        <v>177</v>
      </c>
      <c r="E20" s="31"/>
      <c r="F20" s="112">
        <v>0</v>
      </c>
      <c r="G20" s="112" t="s">
        <v>48</v>
      </c>
      <c r="H20" s="98"/>
      <c r="I20" s="265"/>
      <c r="J20" s="246"/>
      <c r="K20" s="140"/>
      <c r="L20" s="69"/>
    </row>
    <row r="21" spans="1:12" ht="30" customHeight="1" x14ac:dyDescent="0.15">
      <c r="A21" s="256" t="s">
        <v>193</v>
      </c>
      <c r="B21" s="186" t="s">
        <v>194</v>
      </c>
      <c r="C21" s="98" t="s">
        <v>195</v>
      </c>
      <c r="D21" s="119" t="s">
        <v>196</v>
      </c>
      <c r="E21" s="145"/>
      <c r="F21" s="112"/>
      <c r="G21" s="112"/>
      <c r="H21" s="113">
        <v>0</v>
      </c>
      <c r="I21" s="257">
        <v>3</v>
      </c>
      <c r="J21" s="258">
        <f>IF(E21&lt;&gt;"",H21*I21)+IF(E22&lt;&gt;"",H22*I21)+IF(E23&lt;&gt;"",H23*I21)+IF(E24&lt;&gt;"",H24*I21)+IF(E25&lt;&gt;"",H25*I21)+IF(E26&lt;&gt;"",H26*I21)</f>
        <v>15</v>
      </c>
      <c r="K21" s="253"/>
      <c r="L21" s="69"/>
    </row>
    <row r="22" spans="1:12" ht="44" customHeight="1" x14ac:dyDescent="0.15">
      <c r="A22" s="256"/>
      <c r="B22" s="186"/>
      <c r="C22" s="98" t="s">
        <v>197</v>
      </c>
      <c r="D22" s="119" t="s">
        <v>198</v>
      </c>
      <c r="E22" s="145"/>
      <c r="F22" s="112"/>
      <c r="G22" s="112"/>
      <c r="H22" s="113">
        <v>1</v>
      </c>
      <c r="I22" s="257"/>
      <c r="J22" s="258"/>
      <c r="K22" s="254"/>
      <c r="L22" s="69"/>
    </row>
    <row r="23" spans="1:12" ht="43" customHeight="1" x14ac:dyDescent="0.15">
      <c r="A23" s="256"/>
      <c r="B23" s="186"/>
      <c r="C23" s="96" t="s">
        <v>199</v>
      </c>
      <c r="D23" s="104" t="s">
        <v>200</v>
      </c>
      <c r="E23" s="145"/>
      <c r="F23" s="112"/>
      <c r="G23" s="112"/>
      <c r="H23" s="113">
        <v>2</v>
      </c>
      <c r="I23" s="257"/>
      <c r="J23" s="258"/>
      <c r="K23" s="254"/>
      <c r="L23" s="69"/>
    </row>
    <row r="24" spans="1:12" ht="42" customHeight="1" x14ac:dyDescent="0.15">
      <c r="A24" s="256"/>
      <c r="B24" s="186"/>
      <c r="C24" s="98" t="s">
        <v>201</v>
      </c>
      <c r="D24" s="119" t="s">
        <v>202</v>
      </c>
      <c r="E24" s="145"/>
      <c r="F24" s="112"/>
      <c r="G24" s="112"/>
      <c r="H24" s="113">
        <v>3</v>
      </c>
      <c r="I24" s="257"/>
      <c r="J24" s="258"/>
      <c r="K24" s="254"/>
      <c r="L24" s="69"/>
    </row>
    <row r="25" spans="1:12" ht="49" customHeight="1" x14ac:dyDescent="0.15">
      <c r="A25" s="256"/>
      <c r="B25" s="186"/>
      <c r="C25" s="98" t="s">
        <v>203</v>
      </c>
      <c r="D25" s="119" t="s">
        <v>204</v>
      </c>
      <c r="E25" s="145"/>
      <c r="F25" s="112"/>
      <c r="G25" s="112"/>
      <c r="H25" s="113">
        <v>4</v>
      </c>
      <c r="I25" s="257"/>
      <c r="J25" s="258"/>
      <c r="K25" s="254"/>
      <c r="L25" s="69"/>
    </row>
    <row r="26" spans="1:12" ht="27" customHeight="1" x14ac:dyDescent="0.15">
      <c r="A26" s="256"/>
      <c r="B26" s="186"/>
      <c r="C26" s="98" t="s">
        <v>205</v>
      </c>
      <c r="D26" s="119" t="s">
        <v>206</v>
      </c>
      <c r="E26" s="145" t="s">
        <v>84</v>
      </c>
      <c r="F26" s="112"/>
      <c r="G26" s="112"/>
      <c r="H26" s="113">
        <v>5</v>
      </c>
      <c r="I26" s="257"/>
      <c r="J26" s="258"/>
      <c r="K26" s="255"/>
      <c r="L26" s="69"/>
    </row>
    <row r="27" spans="1:12" ht="34" customHeight="1" x14ac:dyDescent="0.15">
      <c r="A27" s="256" t="s">
        <v>207</v>
      </c>
      <c r="B27" s="260" t="s">
        <v>208</v>
      </c>
      <c r="C27" s="98" t="s">
        <v>209</v>
      </c>
      <c r="D27" s="99" t="s">
        <v>210</v>
      </c>
      <c r="E27" s="145"/>
      <c r="F27" s="112"/>
      <c r="G27" s="112"/>
      <c r="H27" s="113">
        <v>0</v>
      </c>
      <c r="I27" s="257">
        <v>6</v>
      </c>
      <c r="J27" s="258">
        <f>IF(E27&lt;&gt;"",H27*I27)+IF(E29&lt;&gt;"",H29*I27)+IF(E30&lt;&gt;"",H30*I27)+IF(E28&lt;&gt;"",H28*I27)+IF(E31&lt;&gt;"",H31*I27)</f>
        <v>12</v>
      </c>
      <c r="K27" s="241"/>
      <c r="L27" s="69"/>
    </row>
    <row r="28" spans="1:12" ht="41" customHeight="1" x14ac:dyDescent="0.15">
      <c r="A28" s="256"/>
      <c r="B28" s="260"/>
      <c r="C28" s="98" t="s">
        <v>2</v>
      </c>
      <c r="D28" s="119" t="s">
        <v>211</v>
      </c>
      <c r="E28" s="145"/>
      <c r="F28" s="112"/>
      <c r="G28" s="112"/>
      <c r="H28" s="113">
        <v>1</v>
      </c>
      <c r="I28" s="257"/>
      <c r="J28" s="258"/>
      <c r="K28" s="242"/>
      <c r="L28" s="69"/>
    </row>
    <row r="29" spans="1:12" ht="33" customHeight="1" x14ac:dyDescent="0.15">
      <c r="A29" s="256"/>
      <c r="B29" s="260"/>
      <c r="C29" s="96" t="s">
        <v>212</v>
      </c>
      <c r="D29" s="104" t="s">
        <v>213</v>
      </c>
      <c r="E29" s="145" t="s">
        <v>84</v>
      </c>
      <c r="F29" s="112"/>
      <c r="G29" s="112"/>
      <c r="H29" s="113">
        <v>2</v>
      </c>
      <c r="I29" s="257"/>
      <c r="J29" s="258"/>
      <c r="K29" s="242"/>
      <c r="L29" s="69"/>
    </row>
    <row r="30" spans="1:12" ht="44" customHeight="1" x14ac:dyDescent="0.15">
      <c r="A30" s="256"/>
      <c r="B30" s="260"/>
      <c r="C30" s="98" t="s">
        <v>214</v>
      </c>
      <c r="D30" s="99" t="s">
        <v>215</v>
      </c>
      <c r="E30" s="145"/>
      <c r="F30" s="112"/>
      <c r="G30" s="112"/>
      <c r="H30" s="113">
        <v>3</v>
      </c>
      <c r="I30" s="257"/>
      <c r="J30" s="258"/>
      <c r="K30" s="242"/>
      <c r="L30" s="69"/>
    </row>
    <row r="31" spans="1:12" ht="30" customHeight="1" x14ac:dyDescent="0.15">
      <c r="A31" s="256"/>
      <c r="B31" s="260"/>
      <c r="C31" s="98" t="s">
        <v>216</v>
      </c>
      <c r="D31" s="99" t="s">
        <v>217</v>
      </c>
      <c r="E31" s="145"/>
      <c r="F31" s="112"/>
      <c r="G31" s="112"/>
      <c r="H31" s="113">
        <v>4</v>
      </c>
      <c r="I31" s="257"/>
      <c r="J31" s="258"/>
      <c r="K31" s="243"/>
      <c r="L31" s="69"/>
    </row>
    <row r="32" spans="1:12" ht="48" customHeight="1" x14ac:dyDescent="0.15">
      <c r="A32" s="256" t="s">
        <v>218</v>
      </c>
      <c r="B32" s="260" t="s">
        <v>219</v>
      </c>
      <c r="C32" s="98" t="s">
        <v>220</v>
      </c>
      <c r="D32" s="99" t="s">
        <v>221</v>
      </c>
      <c r="E32" s="145"/>
      <c r="F32" s="112"/>
      <c r="G32" s="112"/>
      <c r="H32" s="113">
        <v>0</v>
      </c>
      <c r="I32" s="257">
        <v>6</v>
      </c>
      <c r="J32" s="258">
        <f>IF(E32&lt;&gt;"",H32*I32)+IF(E33&lt;&gt;"",H33*I32)+IF(E34&lt;&gt;"",H34*I32)+IF(E35&lt;&gt;"",H35*I32)+IF(E36&lt;&gt;"",H36*I32)</f>
        <v>12</v>
      </c>
      <c r="K32" s="241"/>
      <c r="L32" s="69"/>
    </row>
    <row r="33" spans="1:12" ht="34" customHeight="1" x14ac:dyDescent="0.15">
      <c r="A33" s="256"/>
      <c r="B33" s="260"/>
      <c r="C33" s="98" t="s">
        <v>222</v>
      </c>
      <c r="D33" s="119" t="s">
        <v>223</v>
      </c>
      <c r="E33" s="145"/>
      <c r="F33" s="112"/>
      <c r="G33" s="112"/>
      <c r="H33" s="113">
        <v>1</v>
      </c>
      <c r="I33" s="257"/>
      <c r="J33" s="258"/>
      <c r="K33" s="242"/>
      <c r="L33" s="69"/>
    </row>
    <row r="34" spans="1:12" ht="36" customHeight="1" x14ac:dyDescent="0.15">
      <c r="A34" s="256"/>
      <c r="B34" s="260"/>
      <c r="C34" s="96" t="s">
        <v>224</v>
      </c>
      <c r="D34" s="104" t="s">
        <v>225</v>
      </c>
      <c r="E34" s="145" t="s">
        <v>84</v>
      </c>
      <c r="F34" s="112"/>
      <c r="G34" s="112"/>
      <c r="H34" s="113">
        <v>2</v>
      </c>
      <c r="I34" s="257"/>
      <c r="J34" s="258"/>
      <c r="K34" s="242"/>
      <c r="L34" s="69"/>
    </row>
    <row r="35" spans="1:12" ht="45" customHeight="1" x14ac:dyDescent="0.15">
      <c r="A35" s="256"/>
      <c r="B35" s="260"/>
      <c r="C35" s="98" t="s">
        <v>226</v>
      </c>
      <c r="D35" s="99" t="s">
        <v>227</v>
      </c>
      <c r="E35" s="145"/>
      <c r="F35" s="112"/>
      <c r="G35" s="112"/>
      <c r="H35" s="113">
        <v>3</v>
      </c>
      <c r="I35" s="257"/>
      <c r="J35" s="258"/>
      <c r="K35" s="242"/>
      <c r="L35" s="69"/>
    </row>
    <row r="36" spans="1:12" ht="33" customHeight="1" x14ac:dyDescent="0.15">
      <c r="A36" s="256"/>
      <c r="B36" s="260"/>
      <c r="C36" s="98" t="s">
        <v>228</v>
      </c>
      <c r="D36" s="99" t="s">
        <v>229</v>
      </c>
      <c r="E36" s="145"/>
      <c r="F36" s="112"/>
      <c r="G36" s="112"/>
      <c r="H36" s="113">
        <v>4</v>
      </c>
      <c r="I36" s="257"/>
      <c r="J36" s="258"/>
      <c r="K36" s="242"/>
      <c r="L36" s="69"/>
    </row>
    <row r="37" spans="1:12" ht="30.75" customHeight="1" x14ac:dyDescent="0.15">
      <c r="A37" s="256" t="s">
        <v>230</v>
      </c>
      <c r="B37" s="260" t="s">
        <v>231</v>
      </c>
      <c r="C37" s="98" t="s">
        <v>232</v>
      </c>
      <c r="D37" s="99" t="s">
        <v>233</v>
      </c>
      <c r="E37" s="145"/>
      <c r="F37" s="112"/>
      <c r="G37" s="112"/>
      <c r="H37" s="113">
        <v>0</v>
      </c>
      <c r="I37" s="257">
        <v>4</v>
      </c>
      <c r="J37" s="286">
        <f>IF(E37&lt;&gt;"",H37*I37)+IF(E337&lt;&gt;"",H38*I37)+IF(E39&lt;&gt;"",H39*I37)+IF(E339&lt;&gt;"",H40*I37)</f>
        <v>8</v>
      </c>
      <c r="K37" s="247"/>
      <c r="L37" s="69"/>
    </row>
    <row r="38" spans="1:12" s="69" customFormat="1" ht="15" customHeight="1" x14ac:dyDescent="0.15">
      <c r="A38" s="256"/>
      <c r="B38" s="260"/>
      <c r="C38" s="98" t="s">
        <v>234</v>
      </c>
      <c r="D38" s="99" t="s">
        <v>235</v>
      </c>
      <c r="E38" s="145"/>
      <c r="F38" s="112"/>
      <c r="G38" s="112"/>
      <c r="H38" s="113">
        <v>1</v>
      </c>
      <c r="I38" s="257"/>
      <c r="J38" s="287"/>
      <c r="K38" s="247"/>
    </row>
    <row r="39" spans="1:12" ht="33" customHeight="1" x14ac:dyDescent="0.15">
      <c r="A39" s="256"/>
      <c r="B39" s="260"/>
      <c r="C39" s="96" t="s">
        <v>236</v>
      </c>
      <c r="D39" s="97" t="s">
        <v>237</v>
      </c>
      <c r="E39" s="145" t="s">
        <v>84</v>
      </c>
      <c r="F39" s="112"/>
      <c r="G39" s="112"/>
      <c r="H39" s="113">
        <v>2</v>
      </c>
      <c r="I39" s="257"/>
      <c r="J39" s="287"/>
      <c r="K39" s="247"/>
      <c r="L39" s="69"/>
    </row>
    <row r="40" spans="1:12" ht="23" customHeight="1" x14ac:dyDescent="0.15">
      <c r="A40" s="256"/>
      <c r="B40" s="260"/>
      <c r="C40" s="98" t="s">
        <v>238</v>
      </c>
      <c r="D40" s="99" t="s">
        <v>239</v>
      </c>
      <c r="E40" s="145"/>
      <c r="F40" s="112"/>
      <c r="G40" s="112"/>
      <c r="H40" s="113">
        <v>3</v>
      </c>
      <c r="I40" s="257"/>
      <c r="J40" s="288"/>
      <c r="K40" s="247"/>
      <c r="L40" s="69"/>
    </row>
    <row r="41" spans="1:12" ht="31" customHeight="1" x14ac:dyDescent="0.15">
      <c r="A41" s="256" t="s">
        <v>240</v>
      </c>
      <c r="B41" s="186" t="s">
        <v>241</v>
      </c>
      <c r="C41" s="86" t="s">
        <v>242</v>
      </c>
      <c r="D41" s="97" t="s">
        <v>243</v>
      </c>
      <c r="E41" s="145" t="s">
        <v>84</v>
      </c>
      <c r="F41" s="112"/>
      <c r="G41" s="112"/>
      <c r="H41" s="113">
        <v>0</v>
      </c>
      <c r="I41" s="257">
        <v>2</v>
      </c>
      <c r="J41" s="258">
        <f>IF(E41&lt;&gt;"",H41*I41)+IF(E42&lt;&gt;"",H42*I41)</f>
        <v>0</v>
      </c>
      <c r="K41" s="259"/>
      <c r="L41" s="69"/>
    </row>
    <row r="42" spans="1:12" ht="38" customHeight="1" x14ac:dyDescent="0.15">
      <c r="A42" s="256"/>
      <c r="B42" s="186"/>
      <c r="C42" s="100" t="s">
        <v>244</v>
      </c>
      <c r="D42" s="99" t="s">
        <v>245</v>
      </c>
      <c r="E42" s="145"/>
      <c r="F42" s="112"/>
      <c r="G42" s="112"/>
      <c r="H42" s="113">
        <v>1</v>
      </c>
      <c r="I42" s="257"/>
      <c r="J42" s="258"/>
      <c r="K42" s="259"/>
      <c r="L42" s="69"/>
    </row>
    <row r="43" spans="1:12" s="84" customFormat="1" ht="30" customHeight="1" x14ac:dyDescent="0.2">
      <c r="A43" s="251" t="s">
        <v>246</v>
      </c>
      <c r="B43" s="261" t="s">
        <v>247</v>
      </c>
      <c r="C43" s="147" t="s">
        <v>248</v>
      </c>
      <c r="D43" s="148" t="s">
        <v>249</v>
      </c>
      <c r="E43" s="145" t="s">
        <v>84</v>
      </c>
      <c r="F43" s="112"/>
      <c r="G43" s="146"/>
      <c r="H43" s="146">
        <v>0</v>
      </c>
      <c r="I43" s="251">
        <v>3</v>
      </c>
      <c r="J43" s="289">
        <f>IF(E43&lt;&gt;"",H43*I43)+IF(E44&lt;&gt;"",H44*I43)+IF(E45&lt;&gt;"",H45*I43)+IF(E46&lt;&gt;"",H46*I43)+IF(E47&lt;&gt;"",H47*I43)</f>
        <v>0</v>
      </c>
      <c r="K43" s="252"/>
      <c r="L43" s="101"/>
    </row>
    <row r="44" spans="1:12" s="84" customFormat="1" ht="43" customHeight="1" x14ac:dyDescent="0.2">
      <c r="A44" s="251"/>
      <c r="B44" s="262"/>
      <c r="C44" s="146" t="s">
        <v>250</v>
      </c>
      <c r="D44" s="150" t="s">
        <v>251</v>
      </c>
      <c r="E44" s="145"/>
      <c r="F44" s="112"/>
      <c r="G44" s="146"/>
      <c r="H44" s="146">
        <v>1</v>
      </c>
      <c r="I44" s="251"/>
      <c r="J44" s="290"/>
      <c r="K44" s="252"/>
      <c r="L44" s="101"/>
    </row>
    <row r="45" spans="1:12" s="84" customFormat="1" ht="42.75" customHeight="1" x14ac:dyDescent="0.2">
      <c r="A45" s="251"/>
      <c r="B45" s="262"/>
      <c r="C45" s="146" t="s">
        <v>252</v>
      </c>
      <c r="D45" s="150" t="s">
        <v>253</v>
      </c>
      <c r="E45" s="145"/>
      <c r="F45" s="112"/>
      <c r="G45" s="146"/>
      <c r="H45" s="146">
        <v>2</v>
      </c>
      <c r="I45" s="251"/>
      <c r="J45" s="290"/>
      <c r="K45" s="252"/>
      <c r="L45" s="101"/>
    </row>
    <row r="46" spans="1:12" s="84" customFormat="1" ht="43" customHeight="1" x14ac:dyDescent="0.2">
      <c r="A46" s="251"/>
      <c r="B46" s="262"/>
      <c r="C46" s="146" t="s">
        <v>254</v>
      </c>
      <c r="D46" s="150" t="s">
        <v>255</v>
      </c>
      <c r="E46" s="145"/>
      <c r="F46" s="112"/>
      <c r="G46" s="146"/>
      <c r="H46" s="146">
        <v>3</v>
      </c>
      <c r="I46" s="251"/>
      <c r="J46" s="290"/>
      <c r="K46" s="252"/>
      <c r="L46" s="101"/>
    </row>
    <row r="47" spans="1:12" s="84" customFormat="1" ht="43" customHeight="1" x14ac:dyDescent="0.2">
      <c r="A47" s="251"/>
      <c r="B47" s="262"/>
      <c r="C47" s="146" t="s">
        <v>256</v>
      </c>
      <c r="D47" s="150" t="s">
        <v>257</v>
      </c>
      <c r="E47" s="145"/>
      <c r="F47" s="112"/>
      <c r="G47" s="146"/>
      <c r="H47" s="146">
        <v>4</v>
      </c>
      <c r="I47" s="251"/>
      <c r="J47" s="290"/>
      <c r="K47" s="252"/>
      <c r="L47" s="101"/>
    </row>
    <row r="48" spans="1:12" s="84" customFormat="1" ht="46.5" customHeight="1" x14ac:dyDescent="0.2">
      <c r="A48" s="251"/>
      <c r="B48" s="262"/>
      <c r="C48" s="146" t="s">
        <v>258</v>
      </c>
      <c r="D48" s="150" t="s">
        <v>259</v>
      </c>
      <c r="E48" s="145"/>
      <c r="F48" s="112">
        <f>IF(E48&lt;&gt;"",1,0)</f>
        <v>0</v>
      </c>
      <c r="G48" s="146" t="s">
        <v>48</v>
      </c>
      <c r="H48" s="146"/>
      <c r="I48" s="251"/>
      <c r="J48" s="291"/>
      <c r="K48" s="252"/>
      <c r="L48" s="101"/>
    </row>
    <row r="49" spans="1:12" s="84" customFormat="1" ht="36" customHeight="1" x14ac:dyDescent="0.2">
      <c r="A49" s="278" t="s">
        <v>260</v>
      </c>
      <c r="B49" s="285" t="s">
        <v>261</v>
      </c>
      <c r="C49" s="147" t="s">
        <v>262</v>
      </c>
      <c r="D49" s="148" t="s">
        <v>263</v>
      </c>
      <c r="E49" s="145" t="s">
        <v>84</v>
      </c>
      <c r="F49" s="112"/>
      <c r="G49" s="146"/>
      <c r="H49" s="146">
        <v>0</v>
      </c>
      <c r="I49" s="251">
        <v>2</v>
      </c>
      <c r="J49" s="251">
        <f>IF(E49&lt;&gt;"",H49*I49)+IF(E50&lt;&gt;"",H50*I49)+IF(E51&lt;&gt;"",H51*I49)</f>
        <v>0</v>
      </c>
      <c r="K49" s="252"/>
      <c r="L49" s="101"/>
    </row>
    <row r="50" spans="1:12" s="84" customFormat="1" ht="36" customHeight="1" x14ac:dyDescent="0.2">
      <c r="A50" s="279"/>
      <c r="B50" s="285"/>
      <c r="C50" s="146" t="s">
        <v>264</v>
      </c>
      <c r="D50" s="150" t="s">
        <v>265</v>
      </c>
      <c r="E50" s="145"/>
      <c r="F50" s="112"/>
      <c r="G50" s="146"/>
      <c r="H50" s="146">
        <v>1</v>
      </c>
      <c r="I50" s="251"/>
      <c r="J50" s="251"/>
      <c r="K50" s="252"/>
      <c r="L50" s="101"/>
    </row>
    <row r="51" spans="1:12" s="84" customFormat="1" ht="29.25" customHeight="1" x14ac:dyDescent="0.2">
      <c r="A51" s="280"/>
      <c r="B51" s="285"/>
      <c r="C51" s="156" t="s">
        <v>266</v>
      </c>
      <c r="D51" s="157" t="s">
        <v>267</v>
      </c>
      <c r="E51" s="145"/>
      <c r="F51" s="55"/>
      <c r="G51" s="156"/>
      <c r="H51" s="156">
        <v>2</v>
      </c>
      <c r="I51" s="251"/>
      <c r="J51" s="251"/>
      <c r="K51" s="252"/>
      <c r="L51" s="101"/>
    </row>
    <row r="52" spans="1:12" s="84" customFormat="1" ht="30" customHeight="1" x14ac:dyDescent="0.2">
      <c r="A52" s="278" t="s">
        <v>268</v>
      </c>
      <c r="B52" s="281" t="s">
        <v>269</v>
      </c>
      <c r="C52" s="147" t="s">
        <v>270</v>
      </c>
      <c r="D52" s="148" t="s">
        <v>271</v>
      </c>
      <c r="E52" s="145" t="s">
        <v>84</v>
      </c>
      <c r="F52" s="112"/>
      <c r="G52" s="146"/>
      <c r="H52" s="146">
        <v>0</v>
      </c>
      <c r="I52" s="251">
        <v>2</v>
      </c>
      <c r="J52" s="251">
        <f>IF(E52&lt;&gt;"",H52*I52)+IF(E53&lt;&gt;"",H53*I52)</f>
        <v>0</v>
      </c>
      <c r="K52" s="252"/>
      <c r="L52" s="101"/>
    </row>
    <row r="53" spans="1:12" s="84" customFormat="1" ht="32.25" customHeight="1" x14ac:dyDescent="0.2">
      <c r="A53" s="279"/>
      <c r="B53" s="282"/>
      <c r="C53" s="146" t="s">
        <v>272</v>
      </c>
      <c r="D53" s="150" t="s">
        <v>273</v>
      </c>
      <c r="E53" s="145"/>
      <c r="F53" s="112"/>
      <c r="G53" s="149"/>
      <c r="H53" s="149">
        <v>1</v>
      </c>
      <c r="I53" s="251"/>
      <c r="J53" s="251"/>
      <c r="K53" s="252"/>
      <c r="L53" s="101"/>
    </row>
    <row r="54" spans="1:12" s="84" customFormat="1" ht="53.25" customHeight="1" x14ac:dyDescent="0.2">
      <c r="A54" s="280"/>
      <c r="B54" s="283"/>
      <c r="C54" s="146" t="s">
        <v>274</v>
      </c>
      <c r="D54" s="151" t="s">
        <v>275</v>
      </c>
      <c r="E54" s="145"/>
      <c r="F54" s="112"/>
      <c r="G54" s="152"/>
      <c r="H54" s="153">
        <v>2</v>
      </c>
      <c r="I54" s="284"/>
      <c r="J54" s="251"/>
      <c r="K54" s="252"/>
      <c r="L54" s="101"/>
    </row>
    <row r="55" spans="1:12" s="35" customFormat="1" ht="60" customHeight="1" x14ac:dyDescent="0.25">
      <c r="A55" s="232" t="s">
        <v>276</v>
      </c>
      <c r="B55" s="233"/>
      <c r="C55" s="233"/>
      <c r="D55" s="234"/>
      <c r="E55" s="124" t="s">
        <v>152</v>
      </c>
      <c r="F55" s="120"/>
      <c r="G55" s="121">
        <f>SUM(F56:F62)</f>
        <v>0</v>
      </c>
      <c r="H55" s="122"/>
      <c r="I55" s="126" t="s">
        <v>153</v>
      </c>
      <c r="J55" s="127">
        <f>SUM(J56:J62)</f>
        <v>0</v>
      </c>
      <c r="K55" s="116"/>
      <c r="L55" s="117"/>
    </row>
    <row r="56" spans="1:12" customFormat="1" ht="21" customHeight="1" x14ac:dyDescent="0.2">
      <c r="A56" s="266" t="s">
        <v>277</v>
      </c>
      <c r="B56" s="269" t="s">
        <v>278</v>
      </c>
      <c r="C56" s="141" t="s">
        <v>279</v>
      </c>
      <c r="D56" s="142" t="s">
        <v>280</v>
      </c>
      <c r="E56" s="145" t="s">
        <v>84</v>
      </c>
      <c r="F56" s="112"/>
      <c r="G56" s="142"/>
      <c r="H56" s="141">
        <v>0</v>
      </c>
      <c r="I56" s="266">
        <v>5</v>
      </c>
      <c r="J56" s="268">
        <f>IF(E56&lt;&gt;"",(I56*H56),0)+IF(E58&lt;&gt;"",(I56*H58),0)</f>
        <v>0</v>
      </c>
      <c r="K56" s="267"/>
      <c r="L56" s="102"/>
    </row>
    <row r="57" spans="1:12" customFormat="1" ht="31" customHeight="1" x14ac:dyDescent="0.2">
      <c r="A57" s="266"/>
      <c r="B57" s="269"/>
      <c r="C57" s="141" t="s">
        <v>281</v>
      </c>
      <c r="D57" s="119" t="s">
        <v>282</v>
      </c>
      <c r="E57" s="145"/>
      <c r="F57" s="112">
        <f>IF(E57&lt;&gt;"",1,0)</f>
        <v>0</v>
      </c>
      <c r="G57" s="112" t="s">
        <v>48</v>
      </c>
      <c r="H57" s="141"/>
      <c r="I57" s="266"/>
      <c r="J57" s="268"/>
      <c r="K57" s="267"/>
      <c r="L57" s="102"/>
    </row>
    <row r="58" spans="1:12" customFormat="1" ht="32.25" customHeight="1" x14ac:dyDescent="0.2">
      <c r="A58" s="266"/>
      <c r="B58" s="269"/>
      <c r="C58" s="141" t="s">
        <v>283</v>
      </c>
      <c r="D58" s="104" t="s">
        <v>284</v>
      </c>
      <c r="E58" s="145"/>
      <c r="F58" s="112"/>
      <c r="G58" s="112"/>
      <c r="H58" s="141">
        <v>1</v>
      </c>
      <c r="I58" s="266"/>
      <c r="J58" s="268"/>
      <c r="K58" s="267"/>
      <c r="L58" s="102"/>
    </row>
    <row r="59" spans="1:12" customFormat="1" ht="27.75" customHeight="1" x14ac:dyDescent="0.2">
      <c r="A59" s="270" t="s">
        <v>285</v>
      </c>
      <c r="B59" s="186" t="s">
        <v>286</v>
      </c>
      <c r="C59" s="141" t="s">
        <v>287</v>
      </c>
      <c r="D59" s="142" t="s">
        <v>288</v>
      </c>
      <c r="E59" s="31" t="s">
        <v>84</v>
      </c>
      <c r="F59" s="112"/>
      <c r="G59" s="142"/>
      <c r="H59" s="103">
        <v>0</v>
      </c>
      <c r="I59" s="185">
        <v>5</v>
      </c>
      <c r="J59" s="274">
        <f>IF(E59&lt;&gt;"",(I59*H59),0)+IF(E61&lt;&gt;"",(I59*H61),0)+IF(E62&lt;&gt;"",(I59*H62),0)</f>
        <v>0</v>
      </c>
      <c r="K59" s="271"/>
      <c r="L59" s="102"/>
    </row>
    <row r="60" spans="1:12" customFormat="1" ht="27.75" customHeight="1" x14ac:dyDescent="0.2">
      <c r="A60" s="270"/>
      <c r="B60" s="186"/>
      <c r="C60" s="141" t="s">
        <v>289</v>
      </c>
      <c r="D60" s="119" t="s">
        <v>290</v>
      </c>
      <c r="E60" s="31"/>
      <c r="F60" s="112">
        <f>IF(E60&lt;&gt;"",1,0)</f>
        <v>0</v>
      </c>
      <c r="G60" s="112" t="s">
        <v>48</v>
      </c>
      <c r="H60" s="103"/>
      <c r="I60" s="185"/>
      <c r="J60" s="274"/>
      <c r="K60" s="272"/>
      <c r="L60" s="102"/>
    </row>
    <row r="61" spans="1:12" customFormat="1" ht="15" x14ac:dyDescent="0.2">
      <c r="A61" s="270"/>
      <c r="B61" s="186"/>
      <c r="C61" s="141" t="s">
        <v>291</v>
      </c>
      <c r="D61" s="119" t="s">
        <v>292</v>
      </c>
      <c r="E61" s="31"/>
      <c r="F61" s="112"/>
      <c r="G61" s="112"/>
      <c r="H61" s="103">
        <v>2</v>
      </c>
      <c r="I61" s="185"/>
      <c r="J61" s="274"/>
      <c r="K61" s="272"/>
      <c r="L61" s="102"/>
    </row>
    <row r="62" spans="1:12" customFormat="1" ht="28" x14ac:dyDescent="0.2">
      <c r="A62" s="270"/>
      <c r="B62" s="186"/>
      <c r="C62" s="139" t="s">
        <v>293</v>
      </c>
      <c r="D62" s="118" t="s">
        <v>294</v>
      </c>
      <c r="E62" s="31"/>
      <c r="F62" s="112"/>
      <c r="G62" s="112"/>
      <c r="H62" s="103">
        <v>1</v>
      </c>
      <c r="I62" s="185"/>
      <c r="J62" s="274"/>
      <c r="K62" s="273"/>
      <c r="L62" s="102"/>
    </row>
    <row r="63" spans="1:12" s="35" customFormat="1" ht="70" customHeight="1" x14ac:dyDescent="0.25">
      <c r="A63" s="235" t="s">
        <v>295</v>
      </c>
      <c r="B63" s="236"/>
      <c r="C63" s="236"/>
      <c r="D63" s="237"/>
      <c r="E63" s="124" t="s">
        <v>152</v>
      </c>
      <c r="F63" s="120"/>
      <c r="G63" s="121">
        <f>SUM(F64:F81)</f>
        <v>0</v>
      </c>
      <c r="H63" s="122"/>
      <c r="I63" s="126" t="s">
        <v>153</v>
      </c>
      <c r="J63" s="127">
        <f>SUM(J64:J81)</f>
        <v>0</v>
      </c>
      <c r="K63" s="116"/>
      <c r="L63" s="117"/>
    </row>
    <row r="64" spans="1:12" customFormat="1" ht="15" x14ac:dyDescent="0.2">
      <c r="A64" s="266" t="s">
        <v>296</v>
      </c>
      <c r="B64" s="269" t="s">
        <v>297</v>
      </c>
      <c r="C64" s="141" t="s">
        <v>298</v>
      </c>
      <c r="D64" s="119" t="s">
        <v>299</v>
      </c>
      <c r="E64" s="145" t="s">
        <v>84</v>
      </c>
      <c r="F64" s="112"/>
      <c r="G64" s="112"/>
      <c r="H64" s="141">
        <v>0</v>
      </c>
      <c r="I64" s="266">
        <v>1</v>
      </c>
      <c r="J64" s="268">
        <f>IF(E64&lt;&gt;"",(I64*H64),0)+IF(E66&lt;&gt;"",(I64*H66),0)+IF(E65&lt;&gt;"",(I64*H65),0)</f>
        <v>0</v>
      </c>
      <c r="K64" s="267"/>
      <c r="L64" s="102"/>
    </row>
    <row r="65" spans="1:12" customFormat="1" ht="15" x14ac:dyDescent="0.2">
      <c r="A65" s="266"/>
      <c r="B65" s="269"/>
      <c r="C65" s="143" t="s">
        <v>300</v>
      </c>
      <c r="D65" s="104" t="s">
        <v>301</v>
      </c>
      <c r="E65" s="145"/>
      <c r="F65" s="112"/>
      <c r="G65" s="112"/>
      <c r="H65" s="141">
        <v>1</v>
      </c>
      <c r="I65" s="266"/>
      <c r="J65" s="268"/>
      <c r="K65" s="267"/>
      <c r="L65" s="102"/>
    </row>
    <row r="66" spans="1:12" customFormat="1" ht="15" x14ac:dyDescent="0.2">
      <c r="A66" s="266"/>
      <c r="B66" s="269"/>
      <c r="C66" s="141" t="s">
        <v>302</v>
      </c>
      <c r="D66" s="119" t="s">
        <v>303</v>
      </c>
      <c r="E66" s="145"/>
      <c r="F66" s="112"/>
      <c r="G66" s="112"/>
      <c r="H66" s="141">
        <v>2</v>
      </c>
      <c r="I66" s="266"/>
      <c r="J66" s="268"/>
      <c r="K66" s="267"/>
      <c r="L66" s="102"/>
    </row>
    <row r="67" spans="1:12" customFormat="1" ht="15" x14ac:dyDescent="0.2">
      <c r="A67" s="266" t="s">
        <v>304</v>
      </c>
      <c r="B67" s="269" t="s">
        <v>305</v>
      </c>
      <c r="C67" s="141" t="s">
        <v>306</v>
      </c>
      <c r="D67" s="119" t="s">
        <v>299</v>
      </c>
      <c r="E67" s="145" t="s">
        <v>84</v>
      </c>
      <c r="F67" s="112"/>
      <c r="G67" s="112"/>
      <c r="H67" s="141">
        <v>0</v>
      </c>
      <c r="I67" s="266">
        <v>1</v>
      </c>
      <c r="J67" s="268">
        <f>IF(E67&lt;&gt;"",(I67*H67),0)+IF(E69&lt;&gt;"",(I67*H69),0)+IF(E68&lt;&gt;"",(I67*H68),0)</f>
        <v>0</v>
      </c>
      <c r="K67" s="267"/>
      <c r="L67" s="102"/>
    </row>
    <row r="68" spans="1:12" customFormat="1" ht="15" x14ac:dyDescent="0.2">
      <c r="A68" s="266"/>
      <c r="B68" s="269"/>
      <c r="C68" s="143" t="s">
        <v>307</v>
      </c>
      <c r="D68" s="104" t="s">
        <v>301</v>
      </c>
      <c r="E68" s="145"/>
      <c r="F68" s="112"/>
      <c r="G68" s="112"/>
      <c r="H68" s="141">
        <v>1</v>
      </c>
      <c r="I68" s="266"/>
      <c r="J68" s="268"/>
      <c r="K68" s="267"/>
      <c r="L68" s="102"/>
    </row>
    <row r="69" spans="1:12" customFormat="1" ht="15" x14ac:dyDescent="0.2">
      <c r="A69" s="266"/>
      <c r="B69" s="269"/>
      <c r="C69" s="141" t="s">
        <v>308</v>
      </c>
      <c r="D69" s="119" t="s">
        <v>303</v>
      </c>
      <c r="E69" s="145"/>
      <c r="F69" s="112"/>
      <c r="G69" s="112"/>
      <c r="H69" s="141">
        <v>2</v>
      </c>
      <c r="I69" s="266"/>
      <c r="J69" s="268"/>
      <c r="K69" s="267"/>
      <c r="L69" s="102"/>
    </row>
    <row r="70" spans="1:12" customFormat="1" ht="15" x14ac:dyDescent="0.2">
      <c r="A70" s="266" t="s">
        <v>309</v>
      </c>
      <c r="B70" s="269" t="s">
        <v>310</v>
      </c>
      <c r="C70" s="141" t="s">
        <v>311</v>
      </c>
      <c r="D70" s="119" t="s">
        <v>299</v>
      </c>
      <c r="E70" s="145" t="s">
        <v>84</v>
      </c>
      <c r="F70" s="112"/>
      <c r="G70" s="112"/>
      <c r="H70" s="141">
        <v>0</v>
      </c>
      <c r="I70" s="266">
        <v>1</v>
      </c>
      <c r="J70" s="268">
        <f>IF(E70&lt;&gt;"",(I70*H70),0)+IF(E72&lt;&gt;"",(I70*H72),0)+IF(E71&lt;&gt;"",(I70*H71),0)</f>
        <v>0</v>
      </c>
      <c r="K70" s="267"/>
      <c r="L70" s="102"/>
    </row>
    <row r="71" spans="1:12" customFormat="1" ht="15" x14ac:dyDescent="0.2">
      <c r="A71" s="266"/>
      <c r="B71" s="269"/>
      <c r="C71" s="143" t="s">
        <v>312</v>
      </c>
      <c r="D71" s="104" t="s">
        <v>301</v>
      </c>
      <c r="E71" s="145"/>
      <c r="F71" s="112"/>
      <c r="G71" s="112"/>
      <c r="H71" s="141">
        <v>1</v>
      </c>
      <c r="I71" s="266"/>
      <c r="J71" s="268"/>
      <c r="K71" s="267"/>
      <c r="L71" s="102"/>
    </row>
    <row r="72" spans="1:12" customFormat="1" ht="15" x14ac:dyDescent="0.2">
      <c r="A72" s="266"/>
      <c r="B72" s="269"/>
      <c r="C72" s="141" t="s">
        <v>313</v>
      </c>
      <c r="D72" s="119" t="s">
        <v>303</v>
      </c>
      <c r="E72" s="145"/>
      <c r="F72" s="112"/>
      <c r="G72" s="112"/>
      <c r="H72" s="141">
        <v>2</v>
      </c>
      <c r="I72" s="266"/>
      <c r="J72" s="268"/>
      <c r="K72" s="267"/>
      <c r="L72" s="102"/>
    </row>
    <row r="73" spans="1:12" customFormat="1" ht="15" x14ac:dyDescent="0.2">
      <c r="A73" s="266" t="s">
        <v>314</v>
      </c>
      <c r="B73" s="269" t="s">
        <v>315</v>
      </c>
      <c r="C73" s="141" t="s">
        <v>316</v>
      </c>
      <c r="D73" s="119" t="s">
        <v>299</v>
      </c>
      <c r="E73" s="145" t="s">
        <v>84</v>
      </c>
      <c r="F73" s="112"/>
      <c r="G73" s="112"/>
      <c r="H73" s="141">
        <v>0</v>
      </c>
      <c r="I73" s="266">
        <v>1</v>
      </c>
      <c r="J73" s="268">
        <f>IF(E73&lt;&gt;"",(I73*H73),0)+IF(E75&lt;&gt;"",(I73*H75),0)+IF(E74&lt;&gt;"",(I73*H74),0)</f>
        <v>0</v>
      </c>
      <c r="K73" s="267"/>
      <c r="L73" s="102"/>
    </row>
    <row r="74" spans="1:12" customFormat="1" ht="15" x14ac:dyDescent="0.2">
      <c r="A74" s="266"/>
      <c r="B74" s="269"/>
      <c r="C74" s="141" t="s">
        <v>317</v>
      </c>
      <c r="D74" s="104" t="s">
        <v>301</v>
      </c>
      <c r="E74" s="145"/>
      <c r="F74" s="112"/>
      <c r="G74" s="112"/>
      <c r="H74" s="141">
        <v>1</v>
      </c>
      <c r="I74" s="266"/>
      <c r="J74" s="268"/>
      <c r="K74" s="267"/>
      <c r="L74" s="102"/>
    </row>
    <row r="75" spans="1:12" customFormat="1" ht="15" x14ac:dyDescent="0.2">
      <c r="A75" s="266"/>
      <c r="B75" s="269"/>
      <c r="C75" s="141" t="s">
        <v>318</v>
      </c>
      <c r="D75" s="119" t="s">
        <v>303</v>
      </c>
      <c r="E75" s="145"/>
      <c r="F75" s="112"/>
      <c r="G75" s="112"/>
      <c r="H75" s="141">
        <v>2</v>
      </c>
      <c r="I75" s="266"/>
      <c r="J75" s="268"/>
      <c r="K75" s="267"/>
      <c r="L75" s="102"/>
    </row>
    <row r="76" spans="1:12" customFormat="1" ht="15" x14ac:dyDescent="0.2">
      <c r="A76" s="266" t="s">
        <v>319</v>
      </c>
      <c r="B76" s="269" t="s">
        <v>320</v>
      </c>
      <c r="C76" s="141" t="s">
        <v>321</v>
      </c>
      <c r="D76" s="119" t="s">
        <v>299</v>
      </c>
      <c r="E76" s="145" t="s">
        <v>84</v>
      </c>
      <c r="F76" s="112"/>
      <c r="G76" s="112"/>
      <c r="H76" s="141">
        <v>0</v>
      </c>
      <c r="I76" s="266">
        <v>1</v>
      </c>
      <c r="J76" s="268">
        <f>IF(E76&lt;&gt;"",(I76*H76),0)+IF(E78&lt;&gt;"",(I76*H78),0)+IF(E77&lt;&gt;"",(I76*H77),0)</f>
        <v>0</v>
      </c>
      <c r="K76" s="267"/>
      <c r="L76" s="102"/>
    </row>
    <row r="77" spans="1:12" customFormat="1" ht="15" x14ac:dyDescent="0.2">
      <c r="A77" s="266"/>
      <c r="B77" s="269"/>
      <c r="C77" s="141" t="s">
        <v>322</v>
      </c>
      <c r="D77" s="104" t="s">
        <v>301</v>
      </c>
      <c r="E77" s="145"/>
      <c r="F77" s="112"/>
      <c r="G77" s="112"/>
      <c r="H77" s="141">
        <v>1</v>
      </c>
      <c r="I77" s="266"/>
      <c r="J77" s="268"/>
      <c r="K77" s="267"/>
      <c r="L77" s="102"/>
    </row>
    <row r="78" spans="1:12" customFormat="1" ht="15" x14ac:dyDescent="0.2">
      <c r="A78" s="266"/>
      <c r="B78" s="269"/>
      <c r="C78" s="141" t="s">
        <v>323</v>
      </c>
      <c r="D78" s="119" t="s">
        <v>303</v>
      </c>
      <c r="E78" s="145"/>
      <c r="F78" s="112"/>
      <c r="G78" s="112"/>
      <c r="H78" s="141">
        <v>2</v>
      </c>
      <c r="I78" s="266"/>
      <c r="J78" s="268"/>
      <c r="K78" s="267"/>
      <c r="L78" s="102"/>
    </row>
    <row r="79" spans="1:12" customFormat="1" ht="24" customHeight="1" x14ac:dyDescent="0.2">
      <c r="A79" s="266" t="s">
        <v>324</v>
      </c>
      <c r="B79" s="269" t="s">
        <v>325</v>
      </c>
      <c r="C79" s="141" t="s">
        <v>326</v>
      </c>
      <c r="D79" s="119" t="s">
        <v>299</v>
      </c>
      <c r="E79" s="145" t="s">
        <v>84</v>
      </c>
      <c r="F79" s="112"/>
      <c r="G79" s="112"/>
      <c r="H79" s="141">
        <v>0</v>
      </c>
      <c r="I79" s="266">
        <v>1</v>
      </c>
      <c r="J79" s="268">
        <f>IF(E79&lt;&gt;"",(I79*H79),0)+IF(E81&lt;&gt;"",(I79*H81),0)+IF(E80&lt;&gt;"",(I79*H80),0)</f>
        <v>0</v>
      </c>
      <c r="K79" s="267"/>
      <c r="L79" s="102"/>
    </row>
    <row r="80" spans="1:12" customFormat="1" ht="24" customHeight="1" x14ac:dyDescent="0.2">
      <c r="A80" s="266"/>
      <c r="B80" s="269"/>
      <c r="C80" s="141" t="s">
        <v>327</v>
      </c>
      <c r="D80" s="104" t="s">
        <v>301</v>
      </c>
      <c r="E80" s="145"/>
      <c r="F80" s="112"/>
      <c r="G80" s="112"/>
      <c r="H80" s="141">
        <v>1</v>
      </c>
      <c r="I80" s="266"/>
      <c r="J80" s="268"/>
      <c r="K80" s="267"/>
      <c r="L80" s="102"/>
    </row>
    <row r="81" spans="1:12" customFormat="1" ht="24" customHeight="1" x14ac:dyDescent="0.2">
      <c r="A81" s="266"/>
      <c r="B81" s="269"/>
      <c r="C81" s="141" t="s">
        <v>328</v>
      </c>
      <c r="D81" s="119" t="s">
        <v>303</v>
      </c>
      <c r="E81" s="145"/>
      <c r="F81" s="112"/>
      <c r="G81" s="112"/>
      <c r="H81" s="141">
        <v>2</v>
      </c>
      <c r="I81" s="266"/>
      <c r="J81" s="268"/>
      <c r="K81" s="267"/>
      <c r="L81" s="102"/>
    </row>
    <row r="82" spans="1:12" s="117" customFormat="1" ht="67" customHeight="1" x14ac:dyDescent="0.2">
      <c r="A82" s="238" t="s">
        <v>329</v>
      </c>
      <c r="B82" s="239"/>
      <c r="C82" s="239"/>
      <c r="D82" s="240"/>
      <c r="E82" s="124" t="s">
        <v>152</v>
      </c>
      <c r="F82" s="120"/>
      <c r="G82" s="121">
        <f>SUM(F83:F86)</f>
        <v>0</v>
      </c>
      <c r="H82" s="122"/>
      <c r="I82" s="126" t="s">
        <v>153</v>
      </c>
      <c r="J82" s="123">
        <f>SUM(J83)</f>
        <v>0</v>
      </c>
      <c r="K82" s="114"/>
    </row>
    <row r="83" spans="1:12" ht="28" customHeight="1" x14ac:dyDescent="0.15">
      <c r="A83" s="256" t="s">
        <v>330</v>
      </c>
      <c r="B83" s="186" t="s">
        <v>331</v>
      </c>
      <c r="C83" s="98" t="s">
        <v>332</v>
      </c>
      <c r="D83" s="144" t="s">
        <v>333</v>
      </c>
      <c r="E83" s="31" t="s">
        <v>84</v>
      </c>
      <c r="F83" s="112"/>
      <c r="G83" s="112"/>
      <c r="H83" s="98">
        <v>0</v>
      </c>
      <c r="I83" s="257">
        <v>3</v>
      </c>
      <c r="J83" s="258">
        <f>IF(E83&lt;&gt;"",H83*I83)+IF(E84&lt;&gt;"",H84*I83)+IF(E85&lt;&gt;"",H85*I83)</f>
        <v>0</v>
      </c>
      <c r="K83" s="259"/>
      <c r="L83" s="69"/>
    </row>
    <row r="84" spans="1:12" ht="28" x14ac:dyDescent="0.15">
      <c r="A84" s="256"/>
      <c r="B84" s="186"/>
      <c r="C84" s="80" t="s">
        <v>334</v>
      </c>
      <c r="D84" s="29" t="s">
        <v>335</v>
      </c>
      <c r="E84" s="31"/>
      <c r="F84" s="55"/>
      <c r="G84" s="55"/>
      <c r="H84" s="80">
        <v>1</v>
      </c>
      <c r="I84" s="257"/>
      <c r="J84" s="258"/>
      <c r="K84" s="259"/>
      <c r="L84" s="69"/>
    </row>
    <row r="85" spans="1:12" ht="14" x14ac:dyDescent="0.15">
      <c r="A85" s="256"/>
      <c r="B85" s="186"/>
      <c r="C85" s="98" t="s">
        <v>336</v>
      </c>
      <c r="D85" s="99" t="s">
        <v>337</v>
      </c>
      <c r="E85" s="31"/>
      <c r="F85" s="112"/>
      <c r="G85" s="112"/>
      <c r="H85" s="98">
        <v>2</v>
      </c>
      <c r="I85" s="257"/>
      <c r="J85" s="258"/>
      <c r="K85" s="259"/>
      <c r="L85" s="69"/>
    </row>
    <row r="86" spans="1:12" ht="22" customHeight="1" x14ac:dyDescent="0.15">
      <c r="A86" s="256"/>
      <c r="B86" s="186"/>
      <c r="C86" s="98" t="s">
        <v>338</v>
      </c>
      <c r="D86" s="99" t="s">
        <v>339</v>
      </c>
      <c r="E86" s="31"/>
      <c r="F86" s="112">
        <f>IF(E86&lt;&gt;"",1,0)</f>
        <v>0</v>
      </c>
      <c r="G86" s="112" t="s">
        <v>48</v>
      </c>
      <c r="H86" s="98"/>
      <c r="I86" s="257"/>
      <c r="J86" s="258"/>
      <c r="K86" s="259"/>
      <c r="L86" s="69"/>
    </row>
    <row r="87" spans="1:12" s="117" customFormat="1" ht="67" customHeight="1" x14ac:dyDescent="0.2">
      <c r="A87" s="238" t="s">
        <v>340</v>
      </c>
      <c r="B87" s="239"/>
      <c r="C87" s="239"/>
      <c r="D87" s="240"/>
      <c r="E87" s="124" t="s">
        <v>152</v>
      </c>
      <c r="F87" s="120"/>
      <c r="G87" s="121">
        <f>SUM(F88:F90)</f>
        <v>0</v>
      </c>
      <c r="H87" s="122"/>
      <c r="I87" s="126" t="s">
        <v>153</v>
      </c>
      <c r="J87" s="123">
        <f>SUM(J88)</f>
        <v>0</v>
      </c>
      <c r="K87" s="114"/>
    </row>
    <row r="88" spans="1:12" ht="32" customHeight="1" x14ac:dyDescent="0.15">
      <c r="A88" s="194" t="s">
        <v>341</v>
      </c>
      <c r="B88" s="198" t="s">
        <v>342</v>
      </c>
      <c r="C88" s="80" t="s">
        <v>343</v>
      </c>
      <c r="D88" s="29" t="s">
        <v>344</v>
      </c>
      <c r="E88" s="24" t="s">
        <v>84</v>
      </c>
      <c r="F88" s="34"/>
      <c r="G88" s="55"/>
      <c r="H88" s="80">
        <v>0</v>
      </c>
      <c r="I88" s="275">
        <v>5</v>
      </c>
      <c r="J88" s="276">
        <f>IF(E88&lt;&gt;"",H88*I88)+IF(E89&lt;&gt;"",H89*I88)+IF(E90&lt;&gt;"",H90*I88)</f>
        <v>0</v>
      </c>
      <c r="K88" s="277"/>
      <c r="L88" s="69"/>
    </row>
    <row r="89" spans="1:12" ht="35" customHeight="1" x14ac:dyDescent="0.15">
      <c r="A89" s="194"/>
      <c r="B89" s="198"/>
      <c r="C89" s="80" t="s">
        <v>345</v>
      </c>
      <c r="D89" s="29" t="s">
        <v>346</v>
      </c>
      <c r="E89" s="24"/>
      <c r="F89" s="55"/>
      <c r="G89" s="55"/>
      <c r="H89" s="80">
        <v>1</v>
      </c>
      <c r="I89" s="275"/>
      <c r="J89" s="276"/>
      <c r="K89" s="277"/>
      <c r="L89" s="69"/>
    </row>
    <row r="90" spans="1:12" ht="33.75" customHeight="1" x14ac:dyDescent="0.15">
      <c r="A90" s="194"/>
      <c r="B90" s="198"/>
      <c r="C90" s="80" t="s">
        <v>347</v>
      </c>
      <c r="D90" s="29" t="s">
        <v>348</v>
      </c>
      <c r="E90" s="24"/>
      <c r="F90" s="34"/>
      <c r="G90" s="55"/>
      <c r="H90" s="80">
        <v>2</v>
      </c>
      <c r="I90" s="275"/>
      <c r="J90" s="276"/>
      <c r="K90" s="277"/>
      <c r="L90" s="69"/>
    </row>
    <row r="91" spans="1:12" x14ac:dyDescent="0.15">
      <c r="A91" s="69"/>
      <c r="B91" s="69"/>
      <c r="C91" s="69"/>
      <c r="D91" s="69"/>
      <c r="E91" s="69"/>
      <c r="F91" s="69"/>
      <c r="G91" s="69"/>
      <c r="H91" s="69"/>
      <c r="I91" s="69"/>
      <c r="J91" s="69"/>
      <c r="K91" s="69"/>
      <c r="L91" s="69"/>
    </row>
    <row r="92" spans="1:12" x14ac:dyDescent="0.15">
      <c r="A92" s="69"/>
      <c r="B92" s="69"/>
      <c r="C92" s="69"/>
      <c r="D92" s="69"/>
      <c r="E92" s="69"/>
      <c r="F92" s="69"/>
      <c r="G92" s="69"/>
      <c r="H92" s="69"/>
      <c r="I92" s="69"/>
      <c r="J92" s="69"/>
      <c r="K92" s="69"/>
      <c r="L92" s="69"/>
    </row>
    <row r="93" spans="1:12" x14ac:dyDescent="0.15">
      <c r="A93" s="69"/>
      <c r="B93" s="69"/>
      <c r="C93" s="69"/>
      <c r="D93" s="69"/>
      <c r="E93" s="69"/>
      <c r="F93" s="69"/>
      <c r="G93" s="69"/>
      <c r="H93" s="69"/>
      <c r="I93" s="69"/>
      <c r="J93" s="69"/>
      <c r="K93" s="69"/>
      <c r="L93" s="69"/>
    </row>
    <row r="94" spans="1:12" x14ac:dyDescent="0.15">
      <c r="A94" s="69"/>
      <c r="B94" s="69"/>
      <c r="C94" s="69"/>
      <c r="D94" s="69"/>
      <c r="E94" s="69"/>
      <c r="F94" s="69"/>
      <c r="G94" s="69"/>
      <c r="H94" s="69"/>
      <c r="I94" s="69"/>
      <c r="J94" s="69"/>
      <c r="K94" s="69"/>
      <c r="L94" s="69"/>
    </row>
  </sheetData>
  <sheetProtection selectLockedCells="1"/>
  <mergeCells count="120">
    <mergeCell ref="A2:L2"/>
    <mergeCell ref="K6:K8"/>
    <mergeCell ref="B6:B8"/>
    <mergeCell ref="I6:I8"/>
    <mergeCell ref="J6:J8"/>
    <mergeCell ref="A12:A14"/>
    <mergeCell ref="B12:B14"/>
    <mergeCell ref="K12:K14"/>
    <mergeCell ref="I12:I14"/>
    <mergeCell ref="J12:J14"/>
    <mergeCell ref="A6:A8"/>
    <mergeCell ref="A5:D5"/>
    <mergeCell ref="A9:A11"/>
    <mergeCell ref="B9:B11"/>
    <mergeCell ref="I9:I11"/>
    <mergeCell ref="J9:J11"/>
    <mergeCell ref="K49:K51"/>
    <mergeCell ref="A37:A40"/>
    <mergeCell ref="B21:B26"/>
    <mergeCell ref="B37:B40"/>
    <mergeCell ref="I37:I40"/>
    <mergeCell ref="J37:J40"/>
    <mergeCell ref="I32:I36"/>
    <mergeCell ref="J32:J36"/>
    <mergeCell ref="A32:A36"/>
    <mergeCell ref="A27:A31"/>
    <mergeCell ref="A21:A26"/>
    <mergeCell ref="I43:I48"/>
    <mergeCell ref="J43:J48"/>
    <mergeCell ref="K43:K48"/>
    <mergeCell ref="J56:J58"/>
    <mergeCell ref="I56:I58"/>
    <mergeCell ref="A52:A54"/>
    <mergeCell ref="B52:B54"/>
    <mergeCell ref="I52:I54"/>
    <mergeCell ref="A49:A51"/>
    <mergeCell ref="B49:B51"/>
    <mergeCell ref="I49:I51"/>
    <mergeCell ref="J49:J51"/>
    <mergeCell ref="A88:A90"/>
    <mergeCell ref="B88:B90"/>
    <mergeCell ref="I88:I90"/>
    <mergeCell ref="J88:J90"/>
    <mergeCell ref="K88:K90"/>
    <mergeCell ref="A64:A66"/>
    <mergeCell ref="B64:B66"/>
    <mergeCell ref="I64:I66"/>
    <mergeCell ref="J64:J66"/>
    <mergeCell ref="K64:K66"/>
    <mergeCell ref="K83:K86"/>
    <mergeCell ref="A76:A78"/>
    <mergeCell ref="B76:B78"/>
    <mergeCell ref="I76:I78"/>
    <mergeCell ref="J76:J78"/>
    <mergeCell ref="K76:K78"/>
    <mergeCell ref="A79:A81"/>
    <mergeCell ref="B79:B81"/>
    <mergeCell ref="I79:I81"/>
    <mergeCell ref="J79:J81"/>
    <mergeCell ref="A73:A75"/>
    <mergeCell ref="B73:B75"/>
    <mergeCell ref="I73:I75"/>
    <mergeCell ref="A83:A86"/>
    <mergeCell ref="B83:B86"/>
    <mergeCell ref="I83:I86"/>
    <mergeCell ref="J83:J86"/>
    <mergeCell ref="A70:A72"/>
    <mergeCell ref="K67:K69"/>
    <mergeCell ref="J70:J72"/>
    <mergeCell ref="K70:K72"/>
    <mergeCell ref="A56:A58"/>
    <mergeCell ref="B56:B58"/>
    <mergeCell ref="K56:K58"/>
    <mergeCell ref="A59:A62"/>
    <mergeCell ref="B59:B62"/>
    <mergeCell ref="I59:I62"/>
    <mergeCell ref="B70:B72"/>
    <mergeCell ref="I70:I72"/>
    <mergeCell ref="A67:A69"/>
    <mergeCell ref="B67:B69"/>
    <mergeCell ref="I67:I69"/>
    <mergeCell ref="J67:J69"/>
    <mergeCell ref="K79:K81"/>
    <mergeCell ref="J73:J75"/>
    <mergeCell ref="K73:K75"/>
    <mergeCell ref="K59:K62"/>
    <mergeCell ref="J59:J62"/>
    <mergeCell ref="I15:I17"/>
    <mergeCell ref="J15:J17"/>
    <mergeCell ref="I18:I20"/>
    <mergeCell ref="J18:J20"/>
    <mergeCell ref="B27:B31"/>
    <mergeCell ref="I27:I31"/>
    <mergeCell ref="J27:J31"/>
    <mergeCell ref="I21:I26"/>
    <mergeCell ref="J21:J26"/>
    <mergeCell ref="A15:A17"/>
    <mergeCell ref="A18:A20"/>
    <mergeCell ref="B18:B20"/>
    <mergeCell ref="A55:D55"/>
    <mergeCell ref="A63:D63"/>
    <mergeCell ref="A82:D82"/>
    <mergeCell ref="A87:D87"/>
    <mergeCell ref="A1:K1"/>
    <mergeCell ref="K27:K31"/>
    <mergeCell ref="K9:K11"/>
    <mergeCell ref="K32:K36"/>
    <mergeCell ref="K37:K40"/>
    <mergeCell ref="B15:B17"/>
    <mergeCell ref="J52:J54"/>
    <mergeCell ref="K52:K54"/>
    <mergeCell ref="K21:K26"/>
    <mergeCell ref="A41:A42"/>
    <mergeCell ref="B41:B42"/>
    <mergeCell ref="I41:I42"/>
    <mergeCell ref="J41:J42"/>
    <mergeCell ref="K41:K42"/>
    <mergeCell ref="A43:A48"/>
    <mergeCell ref="B32:B36"/>
    <mergeCell ref="B43:B48"/>
  </mergeCells>
  <phoneticPr fontId="13" type="noConversion"/>
  <conditionalFormatting sqref="F3:G3">
    <cfRule type="cellIs" dxfId="6" priority="1" operator="greaterThan">
      <formula>0</formula>
    </cfRule>
  </conditionalFormatting>
  <pageMargins left="0.25" right="0.25" top="0.75" bottom="0.75" header="0.3" footer="0.3"/>
  <pageSetup paperSize="9" scale="56" fitToHeight="0" orientation="landscape" r:id="rId1"/>
  <headerFooter>
    <oddHeader>&amp;A</oddHeader>
    <oddFooter>&amp;L&amp;F&amp;CPage &amp;P of &amp;N&amp;RTemplate Version: 1.0</oddFooter>
  </headerFooter>
  <ignoredErrors>
    <ignoredError sqref="J12" 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K31"/>
  <sheetViews>
    <sheetView showGridLines="0" zoomScale="110" zoomScaleNormal="110" workbookViewId="0">
      <pane ySplit="4" topLeftCell="A20" activePane="bottomLeft" state="frozen"/>
      <selection sqref="A1:D17"/>
      <selection pane="bottomLeft" activeCell="D24" sqref="D24"/>
    </sheetView>
  </sheetViews>
  <sheetFormatPr baseColWidth="10" defaultColWidth="11.33203125" defaultRowHeight="13" x14ac:dyDescent="0.2"/>
  <cols>
    <col min="1" max="1" width="11.33203125" style="8"/>
    <col min="2" max="2" width="49.83203125" style="2" customWidth="1"/>
    <col min="3" max="3" width="11.33203125" style="8"/>
    <col min="4" max="4" width="57" style="9" customWidth="1"/>
    <col min="5" max="5" width="12.6640625" style="9" customWidth="1"/>
    <col min="6" max="6" width="10.6640625" style="8" customWidth="1"/>
    <col min="7" max="7" width="10" style="5" hidden="1" customWidth="1"/>
    <col min="8" max="8" width="18.33203125" style="8" customWidth="1"/>
    <col min="9" max="9" width="13.83203125" style="8" customWidth="1"/>
    <col min="10" max="10" width="13.33203125" style="8" customWidth="1"/>
    <col min="11" max="11" width="45.33203125" style="9" customWidth="1"/>
    <col min="12" max="16384" width="11.33203125" style="8"/>
  </cols>
  <sheetData>
    <row r="1" spans="1:11" ht="23" x14ac:dyDescent="0.2">
      <c r="A1" s="205" t="s">
        <v>349</v>
      </c>
      <c r="B1" s="206"/>
      <c r="C1" s="206"/>
      <c r="D1" s="206"/>
      <c r="E1" s="206"/>
      <c r="F1" s="206"/>
      <c r="G1" s="206"/>
      <c r="H1" s="206"/>
      <c r="I1" s="206"/>
      <c r="J1" s="206"/>
      <c r="K1" s="206"/>
    </row>
    <row r="2" spans="1:11" ht="88.5" customHeight="1" x14ac:dyDescent="0.2">
      <c r="A2" s="292" t="s">
        <v>350</v>
      </c>
      <c r="B2" s="293"/>
      <c r="C2" s="293"/>
      <c r="D2" s="293"/>
      <c r="E2" s="293"/>
      <c r="F2" s="293"/>
      <c r="G2" s="293"/>
      <c r="H2" s="293"/>
      <c r="I2" s="293"/>
      <c r="J2" s="293"/>
      <c r="K2" s="294"/>
    </row>
    <row r="3" spans="1:11" ht="48" customHeight="1" x14ac:dyDescent="0.2">
      <c r="A3" s="64"/>
      <c r="B3" s="66"/>
      <c r="C3" s="66"/>
      <c r="D3" s="66"/>
      <c r="E3" s="184" t="s">
        <v>67</v>
      </c>
      <c r="F3" s="184"/>
      <c r="G3" s="89"/>
      <c r="H3" s="89">
        <f>SUM(G5:G29)</f>
        <v>0</v>
      </c>
      <c r="I3" s="89" t="s">
        <v>68</v>
      </c>
      <c r="J3" s="89">
        <f>SUM(J5:J29)</f>
        <v>-35</v>
      </c>
      <c r="K3" s="63"/>
    </row>
    <row r="4" spans="1:11" ht="81.75" customHeight="1" x14ac:dyDescent="0.2">
      <c r="A4" s="13" t="s">
        <v>69</v>
      </c>
      <c r="B4" s="13" t="s">
        <v>70</v>
      </c>
      <c r="C4" s="13" t="s">
        <v>71</v>
      </c>
      <c r="D4" s="13" t="s">
        <v>72</v>
      </c>
      <c r="E4" s="13" t="s">
        <v>73</v>
      </c>
      <c r="F4" s="13" t="s">
        <v>74</v>
      </c>
      <c r="G4" s="13" t="s">
        <v>75</v>
      </c>
      <c r="H4" s="13" t="s">
        <v>351</v>
      </c>
      <c r="I4" s="13" t="s">
        <v>77</v>
      </c>
      <c r="J4" s="13" t="s">
        <v>78</v>
      </c>
      <c r="K4" s="13" t="s">
        <v>6</v>
      </c>
    </row>
    <row r="5" spans="1:11" s="3" customFormat="1" ht="15" customHeight="1" x14ac:dyDescent="0.2">
      <c r="A5" s="181" t="s">
        <v>352</v>
      </c>
      <c r="B5" s="182"/>
      <c r="C5" s="182"/>
      <c r="D5" s="182"/>
      <c r="E5" s="182"/>
      <c r="F5" s="182"/>
      <c r="G5" s="182"/>
      <c r="H5" s="182"/>
      <c r="I5" s="182"/>
      <c r="J5" s="182"/>
      <c r="K5" s="183"/>
    </row>
    <row r="6" spans="1:11" ht="48" customHeight="1" x14ac:dyDescent="0.2">
      <c r="A6" s="199" t="s">
        <v>353</v>
      </c>
      <c r="B6" s="298" t="s">
        <v>354</v>
      </c>
      <c r="C6" s="159" t="s">
        <v>82</v>
      </c>
      <c r="D6" s="78" t="s">
        <v>355</v>
      </c>
      <c r="E6" s="77"/>
      <c r="F6" s="37" t="s">
        <v>84</v>
      </c>
      <c r="G6" s="28"/>
      <c r="H6" s="77">
        <v>-1</v>
      </c>
      <c r="I6" s="199">
        <v>4</v>
      </c>
      <c r="J6" s="201">
        <f>IF(F6&lt;&gt;"",(I6*H6),0)+IF(F7&lt;&gt;"",(I6*H7),0)</f>
        <v>-4</v>
      </c>
      <c r="K6" s="199"/>
    </row>
    <row r="7" spans="1:11" ht="48" customHeight="1" x14ac:dyDescent="0.2">
      <c r="A7" s="200"/>
      <c r="B7" s="299"/>
      <c r="C7" s="80" t="s">
        <v>85</v>
      </c>
      <c r="D7" s="23" t="s">
        <v>49</v>
      </c>
      <c r="E7" s="77" t="s">
        <v>48</v>
      </c>
      <c r="F7" s="37"/>
      <c r="G7" s="28">
        <f>IF(F7&lt;&gt;"",1,0)</f>
        <v>0</v>
      </c>
      <c r="H7" s="77"/>
      <c r="I7" s="200"/>
      <c r="J7" s="202"/>
      <c r="K7" s="200"/>
    </row>
    <row r="8" spans="1:11" ht="48" customHeight="1" x14ac:dyDescent="0.2">
      <c r="A8" s="199" t="s">
        <v>356</v>
      </c>
      <c r="B8" s="298" t="s">
        <v>357</v>
      </c>
      <c r="C8" s="80" t="s">
        <v>94</v>
      </c>
      <c r="D8" s="78" t="s">
        <v>355</v>
      </c>
      <c r="E8" s="77"/>
      <c r="F8" s="37" t="s">
        <v>84</v>
      </c>
      <c r="G8" s="28"/>
      <c r="H8" s="77">
        <v>-1</v>
      </c>
      <c r="I8" s="199">
        <v>4</v>
      </c>
      <c r="J8" s="201">
        <f>IF(F8&lt;&gt;"",(I8*H8),0)+IF(F9&lt;&gt;"",(I8*H9),0)</f>
        <v>-4</v>
      </c>
      <c r="K8" s="199"/>
    </row>
    <row r="9" spans="1:11" ht="87" customHeight="1" x14ac:dyDescent="0.2">
      <c r="A9" s="200"/>
      <c r="B9" s="299"/>
      <c r="C9" s="80" t="s">
        <v>96</v>
      </c>
      <c r="D9" s="23" t="s">
        <v>49</v>
      </c>
      <c r="E9" s="77"/>
      <c r="F9" s="37"/>
      <c r="G9" s="28"/>
      <c r="H9" s="77">
        <v>0</v>
      </c>
      <c r="I9" s="200"/>
      <c r="J9" s="202"/>
      <c r="K9" s="200"/>
    </row>
    <row r="10" spans="1:11" ht="48" customHeight="1" x14ac:dyDescent="0.2">
      <c r="A10" s="199" t="s">
        <v>358</v>
      </c>
      <c r="B10" s="298" t="s">
        <v>359</v>
      </c>
      <c r="C10" s="80" t="s">
        <v>102</v>
      </c>
      <c r="D10" s="23" t="s">
        <v>48</v>
      </c>
      <c r="E10" s="77"/>
      <c r="F10" s="154"/>
      <c r="G10" s="155"/>
      <c r="H10" s="77">
        <v>-1</v>
      </c>
      <c r="I10" s="199">
        <v>4</v>
      </c>
      <c r="J10" s="201">
        <f>IF(F10&lt;&gt;"",(I10*H10),0)+IF(F11&lt;&gt;"",(I10*H11),0)</f>
        <v>0</v>
      </c>
      <c r="K10" s="199"/>
    </row>
    <row r="11" spans="1:11" ht="66.75" customHeight="1" x14ac:dyDescent="0.2">
      <c r="A11" s="200"/>
      <c r="B11" s="299"/>
      <c r="C11" s="159" t="s">
        <v>104</v>
      </c>
      <c r="D11" s="78" t="s">
        <v>360</v>
      </c>
      <c r="E11" s="77"/>
      <c r="F11" s="154" t="s">
        <v>84</v>
      </c>
      <c r="G11" s="155"/>
      <c r="H11" s="77">
        <v>0</v>
      </c>
      <c r="I11" s="200"/>
      <c r="J11" s="202"/>
      <c r="K11" s="200"/>
    </row>
    <row r="12" spans="1:11" ht="48" customHeight="1" x14ac:dyDescent="0.2">
      <c r="A12" s="199" t="s">
        <v>361</v>
      </c>
      <c r="B12" s="298" t="s">
        <v>362</v>
      </c>
      <c r="C12" s="80" t="s">
        <v>112</v>
      </c>
      <c r="D12" s="23" t="s">
        <v>48</v>
      </c>
      <c r="E12" s="77"/>
      <c r="F12" s="154"/>
      <c r="G12" s="155"/>
      <c r="H12" s="77">
        <v>-1</v>
      </c>
      <c r="I12" s="199">
        <v>4</v>
      </c>
      <c r="J12" s="201">
        <f>IF(F12&lt;&gt;"",(I12*H12),0)+IF(F13&lt;&gt;"",(I12*H13),0)</f>
        <v>0</v>
      </c>
      <c r="K12" s="199"/>
    </row>
    <row r="13" spans="1:11" ht="71.25" customHeight="1" x14ac:dyDescent="0.2">
      <c r="A13" s="200"/>
      <c r="B13" s="299"/>
      <c r="C13" s="159" t="s">
        <v>114</v>
      </c>
      <c r="D13" s="78" t="s">
        <v>360</v>
      </c>
      <c r="E13" s="77"/>
      <c r="F13" s="154" t="s">
        <v>84</v>
      </c>
      <c r="G13" s="155"/>
      <c r="H13" s="77">
        <v>0</v>
      </c>
      <c r="I13" s="200"/>
      <c r="J13" s="202"/>
      <c r="K13" s="200"/>
    </row>
    <row r="14" spans="1:11" ht="48" customHeight="1" x14ac:dyDescent="0.2">
      <c r="A14" s="199" t="s">
        <v>363</v>
      </c>
      <c r="B14" s="298" t="s">
        <v>364</v>
      </c>
      <c r="C14" s="80" t="s">
        <v>122</v>
      </c>
      <c r="D14" s="39" t="s">
        <v>48</v>
      </c>
      <c r="E14" s="77"/>
      <c r="F14" s="154"/>
      <c r="G14" s="155"/>
      <c r="H14" s="77">
        <v>-1</v>
      </c>
      <c r="I14" s="199">
        <v>4</v>
      </c>
      <c r="J14" s="201">
        <f>IF(F14&lt;&gt;"",(I14*H14),0)+IF(F15&lt;&gt;"",(I14*H15),0)</f>
        <v>0</v>
      </c>
      <c r="K14" s="199"/>
    </row>
    <row r="15" spans="1:11" ht="36" customHeight="1" x14ac:dyDescent="0.2">
      <c r="A15" s="200"/>
      <c r="B15" s="299"/>
      <c r="C15" s="161" t="s">
        <v>123</v>
      </c>
      <c r="D15" s="162" t="s">
        <v>360</v>
      </c>
      <c r="E15" s="71"/>
      <c r="F15" s="154" t="s">
        <v>84</v>
      </c>
      <c r="G15" s="80"/>
      <c r="H15" s="77">
        <v>0</v>
      </c>
      <c r="I15" s="200"/>
      <c r="J15" s="202"/>
      <c r="K15" s="200"/>
    </row>
    <row r="16" spans="1:11" ht="36" customHeight="1" x14ac:dyDescent="0.2">
      <c r="A16" s="199" t="s">
        <v>365</v>
      </c>
      <c r="B16" s="298" t="s">
        <v>366</v>
      </c>
      <c r="C16" s="80" t="s">
        <v>127</v>
      </c>
      <c r="D16" s="39" t="s">
        <v>367</v>
      </c>
      <c r="E16" s="77"/>
      <c r="F16" s="37"/>
      <c r="G16" s="28"/>
      <c r="H16" s="77">
        <v>-1</v>
      </c>
      <c r="I16" s="199">
        <v>6</v>
      </c>
      <c r="J16" s="201">
        <f>IF(F16&lt;&gt;"",(I16*H16),0)+IF(F17&lt;&gt;"",(I16*H17),0)</f>
        <v>0</v>
      </c>
      <c r="K16" s="199"/>
    </row>
    <row r="17" spans="1:11" ht="52.5" customHeight="1" x14ac:dyDescent="0.2">
      <c r="A17" s="200"/>
      <c r="B17" s="299"/>
      <c r="C17" s="161" t="s">
        <v>129</v>
      </c>
      <c r="D17" s="162" t="s">
        <v>360</v>
      </c>
      <c r="E17" s="71"/>
      <c r="F17" s="37" t="s">
        <v>84</v>
      </c>
      <c r="G17" s="91"/>
      <c r="H17" s="77">
        <v>0</v>
      </c>
      <c r="I17" s="200"/>
      <c r="J17" s="202"/>
      <c r="K17" s="200"/>
    </row>
    <row r="18" spans="1:11" ht="64.5" customHeight="1" x14ac:dyDescent="0.2">
      <c r="A18" s="244" t="s">
        <v>368</v>
      </c>
      <c r="B18" s="186" t="s">
        <v>369</v>
      </c>
      <c r="C18" s="96" t="s">
        <v>135</v>
      </c>
      <c r="D18" s="160" t="s">
        <v>355</v>
      </c>
      <c r="E18" s="103"/>
      <c r="F18" s="37" t="s">
        <v>84</v>
      </c>
      <c r="G18" s="138"/>
      <c r="H18" s="103">
        <v>-1</v>
      </c>
      <c r="I18" s="244">
        <v>7</v>
      </c>
      <c r="J18" s="300">
        <f>IF(F18&lt;&gt;"",(I18*H18),0)+IF(F19&lt;&gt;"",(I18*H19),0)</f>
        <v>-7</v>
      </c>
      <c r="K18" s="304"/>
    </row>
    <row r="19" spans="1:11" ht="27" customHeight="1" x14ac:dyDescent="0.2">
      <c r="A19" s="246"/>
      <c r="B19" s="186"/>
      <c r="C19" s="98" t="s">
        <v>136</v>
      </c>
      <c r="D19" s="119" t="s">
        <v>49</v>
      </c>
      <c r="E19" s="103"/>
      <c r="F19" s="38"/>
      <c r="G19" s="138"/>
      <c r="H19" s="98">
        <v>0</v>
      </c>
      <c r="I19" s="246"/>
      <c r="J19" s="301"/>
      <c r="K19" s="305"/>
    </row>
    <row r="20" spans="1:11" s="3" customFormat="1" ht="15" customHeight="1" x14ac:dyDescent="0.2">
      <c r="A20" s="207" t="s">
        <v>370</v>
      </c>
      <c r="B20" s="208"/>
      <c r="C20" s="208"/>
      <c r="D20" s="208"/>
      <c r="E20" s="208"/>
      <c r="F20" s="208"/>
      <c r="G20" s="208"/>
      <c r="H20" s="208"/>
      <c r="I20" s="208"/>
      <c r="J20" s="208"/>
      <c r="K20" s="209"/>
    </row>
    <row r="21" spans="1:11" s="3" customFormat="1" ht="56" customHeight="1" x14ac:dyDescent="0.2">
      <c r="A21" s="199" t="s">
        <v>371</v>
      </c>
      <c r="B21" s="201" t="s">
        <v>372</v>
      </c>
      <c r="C21" s="77" t="s">
        <v>373</v>
      </c>
      <c r="D21" s="23" t="s">
        <v>374</v>
      </c>
      <c r="E21" s="23"/>
      <c r="F21" s="24"/>
      <c r="G21" s="28"/>
      <c r="H21" s="77">
        <v>-2</v>
      </c>
      <c r="I21" s="199">
        <v>10</v>
      </c>
      <c r="J21" s="191">
        <f>IF(F21&lt;&gt;"",(I21*H21),0)+IF(F22&lt;&gt;"",(I21*H22),0)+IF(F23&lt;&gt;"",(I21*H23),0)</f>
        <v>-10</v>
      </c>
      <c r="K21" s="199"/>
    </row>
    <row r="22" spans="1:11" s="3" customFormat="1" ht="38.25" customHeight="1" x14ac:dyDescent="0.2">
      <c r="A22" s="210"/>
      <c r="B22" s="211"/>
      <c r="C22" s="77" t="s">
        <v>375</v>
      </c>
      <c r="D22" s="23" t="s">
        <v>376</v>
      </c>
      <c r="E22" s="23"/>
      <c r="F22" s="24"/>
      <c r="G22" s="28"/>
      <c r="H22" s="77">
        <v>0</v>
      </c>
      <c r="I22" s="210"/>
      <c r="J22" s="191"/>
      <c r="K22" s="210"/>
    </row>
    <row r="23" spans="1:11" s="3" customFormat="1" ht="42" x14ac:dyDescent="0.2">
      <c r="A23" s="210"/>
      <c r="B23" s="211"/>
      <c r="C23" s="158" t="s">
        <v>377</v>
      </c>
      <c r="D23" s="78" t="s">
        <v>378</v>
      </c>
      <c r="E23" s="23"/>
      <c r="F23" s="24" t="s">
        <v>84</v>
      </c>
      <c r="G23" s="28"/>
      <c r="H23" s="77">
        <v>-1</v>
      </c>
      <c r="I23" s="210"/>
      <c r="J23" s="191"/>
      <c r="K23" s="210"/>
    </row>
    <row r="24" spans="1:11" s="3" customFormat="1" ht="28" x14ac:dyDescent="0.2">
      <c r="A24" s="210"/>
      <c r="B24" s="211"/>
      <c r="C24" s="77" t="s">
        <v>379</v>
      </c>
      <c r="D24" s="23" t="s">
        <v>380</v>
      </c>
      <c r="E24" s="77" t="s">
        <v>48</v>
      </c>
      <c r="F24" s="24"/>
      <c r="G24" s="25">
        <f>IF(F24&lt;&gt;"",1,0)</f>
        <v>0</v>
      </c>
      <c r="H24" s="77"/>
      <c r="I24" s="210"/>
      <c r="J24" s="191"/>
      <c r="K24" s="210"/>
    </row>
    <row r="25" spans="1:11" s="3" customFormat="1" ht="27" customHeight="1" x14ac:dyDescent="0.2">
      <c r="A25" s="200"/>
      <c r="B25" s="202"/>
      <c r="C25" s="77" t="s">
        <v>381</v>
      </c>
      <c r="D25" s="23" t="s">
        <v>382</v>
      </c>
      <c r="E25" s="77" t="s">
        <v>48</v>
      </c>
      <c r="F25" s="24"/>
      <c r="G25" s="25">
        <f>IF(F25&lt;&gt;"",1,0)</f>
        <v>0</v>
      </c>
      <c r="H25" s="77"/>
      <c r="I25" s="200"/>
      <c r="J25" s="191"/>
      <c r="K25" s="200"/>
    </row>
    <row r="26" spans="1:11" s="3" customFormat="1" ht="98" customHeight="1" x14ac:dyDescent="0.2">
      <c r="A26" s="244" t="s">
        <v>383</v>
      </c>
      <c r="B26" s="300" t="s">
        <v>384</v>
      </c>
      <c r="C26" s="77" t="s">
        <v>385</v>
      </c>
      <c r="D26" s="23" t="s">
        <v>48</v>
      </c>
      <c r="E26" s="23"/>
      <c r="F26" s="24"/>
      <c r="G26" s="28"/>
      <c r="H26" s="77">
        <v>-1</v>
      </c>
      <c r="I26" s="199">
        <v>10</v>
      </c>
      <c r="J26" s="302">
        <f>IF(F26&lt;&gt;"",(I26*H26),0)+IF(F27&lt;&gt;"",(I26*H27),0)</f>
        <v>0</v>
      </c>
      <c r="K26" s="199"/>
    </row>
    <row r="27" spans="1:11" s="3" customFormat="1" ht="109" customHeight="1" x14ac:dyDescent="0.2">
      <c r="A27" s="246"/>
      <c r="B27" s="301"/>
      <c r="C27" s="158" t="s">
        <v>386</v>
      </c>
      <c r="D27" s="78" t="s">
        <v>360</v>
      </c>
      <c r="E27" s="23"/>
      <c r="F27" s="24" t="s">
        <v>84</v>
      </c>
      <c r="G27" s="28"/>
      <c r="H27" s="77">
        <v>0</v>
      </c>
      <c r="I27" s="200"/>
      <c r="J27" s="303"/>
      <c r="K27" s="200"/>
    </row>
    <row r="28" spans="1:11" s="3" customFormat="1" ht="84" customHeight="1" x14ac:dyDescent="0.2">
      <c r="A28" s="244" t="s">
        <v>387</v>
      </c>
      <c r="B28" s="201" t="s">
        <v>388</v>
      </c>
      <c r="C28" s="158" t="s">
        <v>389</v>
      </c>
      <c r="D28" s="78" t="s">
        <v>355</v>
      </c>
      <c r="E28" s="23"/>
      <c r="F28" s="24" t="s">
        <v>84</v>
      </c>
      <c r="G28" s="28"/>
      <c r="H28" s="77">
        <v>-1</v>
      </c>
      <c r="I28" s="199">
        <v>10</v>
      </c>
      <c r="J28" s="302">
        <f>IF(F28&lt;&gt;"",(I28*H28),0)+IF(F29&lt;&gt;"",(I28*H29),0)</f>
        <v>-10</v>
      </c>
      <c r="K28" s="210"/>
    </row>
    <row r="29" spans="1:11" s="3" customFormat="1" ht="68" customHeight="1" x14ac:dyDescent="0.2">
      <c r="A29" s="246"/>
      <c r="B29" s="202"/>
      <c r="C29" s="77" t="s">
        <v>390</v>
      </c>
      <c r="D29" s="23" t="s">
        <v>49</v>
      </c>
      <c r="E29" s="23"/>
      <c r="F29" s="24"/>
      <c r="G29" s="25"/>
      <c r="H29" s="77">
        <v>0</v>
      </c>
      <c r="I29" s="200"/>
      <c r="J29" s="303"/>
      <c r="K29" s="200"/>
    </row>
    <row r="30" spans="1:11" x14ac:dyDescent="0.2">
      <c r="A30" s="64"/>
      <c r="B30" s="66"/>
      <c r="C30" s="64"/>
      <c r="D30" s="63"/>
      <c r="E30" s="63"/>
      <c r="F30" s="64"/>
      <c r="G30" s="65"/>
      <c r="H30" s="64"/>
      <c r="I30" s="64"/>
      <c r="J30" s="64"/>
      <c r="K30" s="63"/>
    </row>
    <row r="31" spans="1:11" x14ac:dyDescent="0.2">
      <c r="A31" s="64"/>
      <c r="B31" s="66"/>
      <c r="C31" s="64"/>
      <c r="D31" s="63"/>
      <c r="E31" s="63"/>
      <c r="F31" s="64"/>
      <c r="G31" s="65"/>
      <c r="H31" s="64"/>
      <c r="I31" s="64"/>
      <c r="J31" s="64"/>
      <c r="K31" s="63"/>
    </row>
  </sheetData>
  <sheetProtection selectLockedCells="1"/>
  <mergeCells count="55">
    <mergeCell ref="J10:J11"/>
    <mergeCell ref="E3:F3"/>
    <mergeCell ref="A2:K2"/>
    <mergeCell ref="A1:K1"/>
    <mergeCell ref="K18:K19"/>
    <mergeCell ref="I18:I19"/>
    <mergeCell ref="A5:K5"/>
    <mergeCell ref="A6:A7"/>
    <mergeCell ref="B6:B7"/>
    <mergeCell ref="A8:A9"/>
    <mergeCell ref="A10:A11"/>
    <mergeCell ref="A12:A13"/>
    <mergeCell ref="A14:A15"/>
    <mergeCell ref="I6:I7"/>
    <mergeCell ref="J6:J7"/>
    <mergeCell ref="B8:B9"/>
    <mergeCell ref="B10:B11"/>
    <mergeCell ref="I8:I9"/>
    <mergeCell ref="J8:J9"/>
    <mergeCell ref="I10:I11"/>
    <mergeCell ref="A28:A29"/>
    <mergeCell ref="A20:K20"/>
    <mergeCell ref="A26:A27"/>
    <mergeCell ref="K28:K29"/>
    <mergeCell ref="K21:K25"/>
    <mergeCell ref="J26:J27"/>
    <mergeCell ref="B26:B27"/>
    <mergeCell ref="I26:I27"/>
    <mergeCell ref="J28:J29"/>
    <mergeCell ref="I28:I29"/>
    <mergeCell ref="B28:B29"/>
    <mergeCell ref="K26:K27"/>
    <mergeCell ref="B12:B13"/>
    <mergeCell ref="I12:I13"/>
    <mergeCell ref="J12:J13"/>
    <mergeCell ref="B14:B15"/>
    <mergeCell ref="I14:I15"/>
    <mergeCell ref="J14:J15"/>
    <mergeCell ref="A16:A17"/>
    <mergeCell ref="B16:B17"/>
    <mergeCell ref="I16:I17"/>
    <mergeCell ref="J16:J17"/>
    <mergeCell ref="I21:I25"/>
    <mergeCell ref="J21:J25"/>
    <mergeCell ref="B21:B25"/>
    <mergeCell ref="A21:A25"/>
    <mergeCell ref="A18:A19"/>
    <mergeCell ref="B18:B19"/>
    <mergeCell ref="J18:J19"/>
    <mergeCell ref="K16:K17"/>
    <mergeCell ref="K6:K7"/>
    <mergeCell ref="K8:K9"/>
    <mergeCell ref="K10:K11"/>
    <mergeCell ref="K12:K13"/>
    <mergeCell ref="K14:K15"/>
  </mergeCells>
  <phoneticPr fontId="13" type="noConversion"/>
  <conditionalFormatting sqref="H3">
    <cfRule type="cellIs" dxfId="5" priority="3" operator="greaterThan">
      <formula>0</formula>
    </cfRule>
  </conditionalFormatting>
  <pageMargins left="0.25" right="0.25" top="0.75" bottom="0.75" header="0.3" footer="0.3"/>
  <pageSetup paperSize="9" scale="61" fitToHeight="0" orientation="landscape" r:id="rId1"/>
  <headerFooter>
    <oddHeader>&amp;A</oddHeader>
    <oddFooter>&amp;L&amp;F&amp;CPage &amp;P of &amp;N&amp;RTemplate Version: 1.0</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16"/>
  <sheetViews>
    <sheetView showGridLines="0" zoomScaleNormal="100" workbookViewId="0">
      <selection activeCell="F3" sqref="F3"/>
    </sheetView>
  </sheetViews>
  <sheetFormatPr baseColWidth="10" defaultColWidth="9" defaultRowHeight="15" x14ac:dyDescent="0.2"/>
  <cols>
    <col min="1" max="1" width="29.5" style="4" customWidth="1"/>
    <col min="2" max="2" width="22.33203125" style="4" customWidth="1"/>
    <col min="3" max="3" width="14.5" style="4" customWidth="1"/>
    <col min="4" max="4" width="25.6640625" style="4" customWidth="1"/>
    <col min="5" max="5" width="18.33203125" style="4" customWidth="1"/>
    <col min="6" max="6" width="5.5" customWidth="1"/>
    <col min="7" max="7" width="4.1640625" style="4" customWidth="1"/>
    <col min="8" max="9" width="27.5" style="4" customWidth="1"/>
    <col min="10" max="10" width="30.6640625" style="4" customWidth="1"/>
    <col min="11" max="16384" width="9" style="4"/>
  </cols>
  <sheetData>
    <row r="1" spans="1:19" s="33" customFormat="1" ht="23" x14ac:dyDescent="0.25">
      <c r="A1" s="315" t="s">
        <v>391</v>
      </c>
      <c r="B1" s="315"/>
      <c r="C1" s="315"/>
      <c r="D1" s="315"/>
      <c r="E1" s="315"/>
      <c r="F1" s="35"/>
      <c r="G1" s="36"/>
      <c r="H1" s="313" t="s">
        <v>392</v>
      </c>
      <c r="I1" s="313"/>
      <c r="J1" s="314"/>
    </row>
    <row r="2" spans="1:19" s="33" customFormat="1" ht="48" customHeight="1" x14ac:dyDescent="0.2">
      <c r="A2" s="316"/>
      <c r="B2" s="317"/>
      <c r="C2" s="52" t="s">
        <v>393</v>
      </c>
      <c r="D2" s="51"/>
      <c r="E2" s="52" t="s">
        <v>394</v>
      </c>
      <c r="F2" s="36"/>
      <c r="G2" s="36"/>
      <c r="H2" s="135" t="s">
        <v>395</v>
      </c>
      <c r="I2" s="134" t="s">
        <v>396</v>
      </c>
      <c r="J2" s="93" t="s">
        <v>397</v>
      </c>
    </row>
    <row r="3" spans="1:19" s="33" customFormat="1" ht="37.5" customHeight="1" x14ac:dyDescent="0.25">
      <c r="A3" s="306" t="s">
        <v>398</v>
      </c>
      <c r="B3" s="307"/>
      <c r="C3" s="81">
        <f>'Contextual risk'!H3</f>
        <v>0</v>
      </c>
      <c r="D3" s="81"/>
      <c r="E3" s="133">
        <f>'Contextual risk'!J3</f>
        <v>22</v>
      </c>
      <c r="F3" s="35"/>
      <c r="G3" s="36"/>
      <c r="H3" s="129"/>
      <c r="I3" s="130"/>
      <c r="J3" s="130"/>
    </row>
    <row r="4" spans="1:19" s="33" customFormat="1" ht="56" customHeight="1" x14ac:dyDescent="0.2">
      <c r="A4" s="316" t="s">
        <v>399</v>
      </c>
      <c r="B4" s="317"/>
      <c r="C4" s="318"/>
      <c r="D4" s="319"/>
      <c r="E4" s="320"/>
      <c r="F4" s="36"/>
      <c r="G4" s="36"/>
      <c r="H4" s="321" t="s">
        <v>400</v>
      </c>
      <c r="I4" s="322"/>
      <c r="J4" s="323"/>
      <c r="K4" s="136"/>
      <c r="L4" s="136"/>
      <c r="M4" s="136"/>
      <c r="N4" s="136"/>
      <c r="O4" s="136"/>
      <c r="P4" s="136"/>
      <c r="Q4" s="136"/>
      <c r="R4" s="137"/>
      <c r="S4" s="137"/>
    </row>
    <row r="5" spans="1:19" s="33" customFormat="1" ht="37.5" customHeight="1" x14ac:dyDescent="0.25">
      <c r="A5" s="311" t="s">
        <v>151</v>
      </c>
      <c r="B5" s="312"/>
      <c r="C5" s="81">
        <f>'Data risk'!G5</f>
        <v>0</v>
      </c>
      <c r="D5" s="81"/>
      <c r="E5" s="132">
        <f>'Data risk'!J5</f>
        <v>50</v>
      </c>
      <c r="F5" s="35"/>
      <c r="G5" s="36"/>
      <c r="H5" s="324"/>
      <c r="I5" s="325"/>
      <c r="J5" s="326"/>
    </row>
    <row r="6" spans="1:19" s="33" customFormat="1" ht="37.5" customHeight="1" x14ac:dyDescent="0.25">
      <c r="A6" s="311" t="s">
        <v>276</v>
      </c>
      <c r="B6" s="312"/>
      <c r="C6" s="81">
        <f>'Data risk'!G55</f>
        <v>0</v>
      </c>
      <c r="D6" s="81"/>
      <c r="E6" s="133">
        <f>'Data risk'!J55</f>
        <v>0</v>
      </c>
      <c r="F6" s="35"/>
      <c r="G6" s="36"/>
      <c r="H6" s="324"/>
      <c r="I6" s="325"/>
      <c r="J6" s="326"/>
    </row>
    <row r="7" spans="1:19" s="33" customFormat="1" ht="37.5" customHeight="1" x14ac:dyDescent="0.25">
      <c r="A7" s="311" t="s">
        <v>295</v>
      </c>
      <c r="B7" s="312"/>
      <c r="C7" s="81">
        <f>'Data risk'!G63</f>
        <v>0</v>
      </c>
      <c r="D7" s="81"/>
      <c r="E7" s="133">
        <f>'Data risk'!J63</f>
        <v>0</v>
      </c>
      <c r="F7" s="35"/>
      <c r="G7" s="36"/>
      <c r="H7" s="327"/>
      <c r="I7" s="328"/>
      <c r="J7" s="329"/>
    </row>
    <row r="8" spans="1:19" s="33" customFormat="1" ht="37.5" customHeight="1" x14ac:dyDescent="0.25">
      <c r="A8" s="311" t="s">
        <v>329</v>
      </c>
      <c r="B8" s="312"/>
      <c r="C8" s="81">
        <f>'Data risk'!G82</f>
        <v>0</v>
      </c>
      <c r="D8" s="81"/>
      <c r="E8" s="133">
        <f>'Data risk'!J82</f>
        <v>0</v>
      </c>
      <c r="F8" s="35"/>
      <c r="G8" s="36"/>
      <c r="H8" s="129"/>
      <c r="I8" s="130"/>
      <c r="J8" s="131"/>
    </row>
    <row r="9" spans="1:19" s="33" customFormat="1" ht="37.5" customHeight="1" x14ac:dyDescent="0.25">
      <c r="A9" s="311" t="s">
        <v>340</v>
      </c>
      <c r="B9" s="312"/>
      <c r="C9" s="81">
        <f>'Data risk'!G87</f>
        <v>0</v>
      </c>
      <c r="D9" s="81"/>
      <c r="E9" s="133">
        <f>'Data risk'!J87</f>
        <v>0</v>
      </c>
      <c r="F9" s="35"/>
      <c r="G9" s="36"/>
      <c r="H9" s="129"/>
      <c r="I9" s="130"/>
      <c r="J9" s="131"/>
    </row>
    <row r="10" spans="1:19" s="33" customFormat="1" ht="37.5" customHeight="1" x14ac:dyDescent="0.2">
      <c r="A10" s="306" t="s">
        <v>401</v>
      </c>
      <c r="B10" s="307"/>
      <c r="C10" s="128">
        <f>'Contractual and IT risk'!H3</f>
        <v>0</v>
      </c>
      <c r="D10" s="128"/>
      <c r="E10" s="133">
        <f>'Contractual and IT risk'!J3</f>
        <v>-35</v>
      </c>
      <c r="F10" s="36"/>
      <c r="G10" s="36"/>
      <c r="H10" s="129"/>
      <c r="I10" s="130"/>
      <c r="J10" s="131"/>
    </row>
    <row r="11" spans="1:19" s="33" customFormat="1" ht="24" customHeight="1" x14ac:dyDescent="0.25">
      <c r="A11" s="308" t="s">
        <v>402</v>
      </c>
      <c r="B11" s="308"/>
      <c r="C11" s="308"/>
      <c r="D11" s="308"/>
      <c r="E11" s="308"/>
      <c r="F11" s="35"/>
      <c r="G11" s="36"/>
    </row>
    <row r="12" spans="1:19" s="33" customFormat="1" ht="61" customHeight="1" x14ac:dyDescent="0.25">
      <c r="A12" s="309" t="s">
        <v>393</v>
      </c>
      <c r="B12" s="310"/>
      <c r="C12" s="87">
        <f>SUM(C3,C5:C10)</f>
        <v>0</v>
      </c>
      <c r="D12" s="92" t="s">
        <v>403</v>
      </c>
      <c r="E12" s="87">
        <f>SUM(E3,E5:E10)</f>
        <v>37</v>
      </c>
      <c r="F12" s="35"/>
      <c r="G12" s="36"/>
    </row>
    <row r="13" spans="1:19" ht="39.75" customHeight="1" x14ac:dyDescent="0.2">
      <c r="H13" s="72"/>
      <c r="I13" s="73"/>
      <c r="J13" s="72"/>
    </row>
    <row r="15" spans="1:19" x14ac:dyDescent="0.2">
      <c r="H15" s="72"/>
      <c r="I15" s="72"/>
      <c r="J15" s="72"/>
    </row>
    <row r="16" spans="1:19" ht="95.25" customHeight="1" x14ac:dyDescent="0.2">
      <c r="A16" s="136"/>
      <c r="B16" s="136"/>
      <c r="C16" s="136"/>
      <c r="D16" s="136"/>
      <c r="E16" s="136"/>
      <c r="F16" s="136"/>
      <c r="G16" s="136"/>
      <c r="H16" s="136"/>
      <c r="I16" s="136"/>
      <c r="J16" s="136"/>
    </row>
  </sheetData>
  <sheetProtection selectLockedCells="1"/>
  <mergeCells count="15">
    <mergeCell ref="H1:J1"/>
    <mergeCell ref="A1:E1"/>
    <mergeCell ref="A2:B2"/>
    <mergeCell ref="A3:B3"/>
    <mergeCell ref="A4:B4"/>
    <mergeCell ref="C4:E4"/>
    <mergeCell ref="H4:J7"/>
    <mergeCell ref="A10:B10"/>
    <mergeCell ref="A11:E11"/>
    <mergeCell ref="A12:B12"/>
    <mergeCell ref="A5:B5"/>
    <mergeCell ref="A6:B6"/>
    <mergeCell ref="A7:B7"/>
    <mergeCell ref="A8:B8"/>
    <mergeCell ref="A9:B9"/>
  </mergeCells>
  <conditionalFormatting sqref="C3">
    <cfRule type="cellIs" dxfId="4" priority="20" operator="greaterThan">
      <formula>0</formula>
    </cfRule>
  </conditionalFormatting>
  <conditionalFormatting sqref="C5:C9">
    <cfRule type="cellIs" dxfId="3" priority="19" operator="greaterThan">
      <formula>0</formula>
    </cfRule>
  </conditionalFormatting>
  <conditionalFormatting sqref="C12">
    <cfRule type="cellIs" dxfId="2" priority="1" operator="greaterThan">
      <formula>0</formula>
    </cfRule>
  </conditionalFormatting>
  <conditionalFormatting sqref="E12">
    <cfRule type="cellIs" dxfId="1" priority="2" operator="lessThanOrEqual">
      <formula>45</formula>
    </cfRule>
    <cfRule type="cellIs" dxfId="0" priority="3" operator="greaterThan">
      <formula>45</formula>
    </cfRule>
  </conditionalFormatting>
  <pageMargins left="0.25" right="0.25" top="0.75" bottom="0.75" header="0.3" footer="0.3"/>
  <pageSetup paperSize="9" scale="68" fitToHeight="0" orientation="landscape" r:id="rId1"/>
  <headerFooter>
    <oddHeader>&amp;A</oddHeader>
    <oddFooter>&amp;L&amp;F&amp;CPage &amp;P of &amp;N&amp;RTemplate Version: 1.0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01733C8591279149ACCA8C74B93964AE" ma:contentTypeVersion="0" ma:contentTypeDescription="Ein neues Dokument erstellen." ma:contentTypeScope="" ma:versionID="df280808a09b12ed20d4a51f7660a753">
  <xsd:schema xmlns:xsd="http://www.w3.org/2001/XMLSchema" xmlns:xs="http://www.w3.org/2001/XMLSchema" xmlns:p="http://schemas.microsoft.com/office/2006/metadata/properties" xmlns:ns2="06f68417-6012-423e-b334-a9f5597ba520" targetNamespace="http://schemas.microsoft.com/office/2006/metadata/properties" ma:root="true" ma:fieldsID="9b14cff95e665d32861f9ac19d617356" ns2:_="">
    <xsd:import namespace="06f68417-6012-423e-b334-a9f5597ba52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f68417-6012-423e-b334-a9f5597ba520"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06f68417-6012-423e-b334-a9f5597ba520">COLLAB-1203619052-98</_dlc_DocId>
    <_dlc_DocIdUrl xmlns="06f68417-6012-423e-b334-a9f5597ba520">
      <Url>https://collab.sp.usz.ch/DFL307/_layouts/15/DocIdRedir.aspx?ID=COLLAB-1203619052-98</Url>
      <Description>COLLAB-1203619052-98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EA9C2F-9AAC-4C6F-9B7E-F996227466C1}">
  <ds:schemaRefs>
    <ds:schemaRef ds:uri="http://schemas.microsoft.com/sharepoint/events"/>
  </ds:schemaRefs>
</ds:datastoreItem>
</file>

<file path=customXml/itemProps2.xml><?xml version="1.0" encoding="utf-8"?>
<ds:datastoreItem xmlns:ds="http://schemas.openxmlformats.org/officeDocument/2006/customXml" ds:itemID="{793C36BE-78AD-418C-90E5-982A95C15B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f68417-6012-423e-b334-a9f5597ba5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BD7E42-94CD-4C6A-9B72-36185554358C}">
  <ds:schemaRefs>
    <ds:schemaRef ds:uri="http://schemas.microsoft.com/office/2006/metadata/properties"/>
    <ds:schemaRef ds:uri="http://schemas.microsoft.com/office/infopath/2007/PartnerControls"/>
    <ds:schemaRef ds:uri="06f68417-6012-423e-b334-a9f5597ba520"/>
  </ds:schemaRefs>
</ds:datastoreItem>
</file>

<file path=customXml/itemProps4.xml><?xml version="1.0" encoding="utf-8"?>
<ds:datastoreItem xmlns:ds="http://schemas.openxmlformats.org/officeDocument/2006/customXml" ds:itemID="{09AC742F-FEFB-4195-A481-1A9E8382D8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7</vt:i4>
      </vt:variant>
      <vt:variant>
        <vt:lpstr>Benannte Bereiche</vt:lpstr>
      </vt:variant>
      <vt:variant>
        <vt:i4>11</vt:i4>
      </vt:variant>
    </vt:vector>
  </HeadingPairs>
  <TitlesOfParts>
    <vt:vector size="18" baseType="lpstr">
      <vt:lpstr>Template change history</vt:lpstr>
      <vt:lpstr>Version history</vt:lpstr>
      <vt:lpstr>Project overview</vt:lpstr>
      <vt:lpstr>Contextual risk</vt:lpstr>
      <vt:lpstr>Data risk</vt:lpstr>
      <vt:lpstr>Contractual and IT risk</vt:lpstr>
      <vt:lpstr>Project risk profile</vt:lpstr>
      <vt:lpstr>'Contextual risk'!Druckbereich</vt:lpstr>
      <vt:lpstr>'Contractual and IT risk'!Druckbereich</vt:lpstr>
      <vt:lpstr>'Data risk'!Druckbereich</vt:lpstr>
      <vt:lpstr>'Project overview'!Druckbereich</vt:lpstr>
      <vt:lpstr>'Project risk profile'!Druckbereich</vt:lpstr>
      <vt:lpstr>'Template change history'!Druckbereich</vt:lpstr>
      <vt:lpstr>'Version history'!Druckbereich</vt:lpstr>
      <vt:lpstr>useMultimedia</vt:lpstr>
      <vt:lpstr>useOmicsData</vt:lpstr>
      <vt:lpstr>useStructuredData</vt:lpstr>
      <vt:lpstr>useUnStructuredData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2021-02-08T05:32:42Z</dcterms:created>
  <dcterms:modified xsi:type="dcterms:W3CDTF">2024-09-05T07:57:41Z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0x01010001733C8591279149ACCA8C74B93964AE</vt:lpwstr>
  </property>
  <property fmtid="{D5CDD505-2E9C-101B-9397-08002B2CF9AE}" pid="3" name="_dlc_DocIdItemGuid">
    <vt:lpwstr>65b73599-f692-480b-96f8-d56425254526</vt:lpwstr>
  </property>
</Properties>
</file>